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B9B846A1-F41D-4E26-8E3B-CAFD7562A226}" xr6:coauthVersionLast="47" xr6:coauthVersionMax="47" xr10:uidLastSave="{00000000-0000-0000-0000-000000000000}"/>
  <bookViews>
    <workbookView xWindow="22932" yWindow="-108" windowWidth="23256" windowHeight="12456" xr2:uid="{7ABBA366-6D7D-4E49-9234-1C26399CB18B}"/>
  </bookViews>
  <sheets>
    <sheet name="Fire" sheetId="1" r:id="rId1"/>
  </sheets>
  <definedNames>
    <definedName name="_xlnm.Print_Area" localSheetId="0">Fire!$A$1:$K$39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J38" i="1"/>
  <c r="I38" i="1"/>
  <c r="K38" i="1" s="1"/>
  <c r="K37" i="1"/>
  <c r="J37" i="1"/>
  <c r="J36" i="1"/>
  <c r="K36" i="1" s="1"/>
  <c r="J35" i="1"/>
  <c r="K35" i="1" s="1"/>
  <c r="J34" i="1"/>
  <c r="K34" i="1" s="1"/>
  <c r="K33" i="1"/>
  <c r="J33" i="1"/>
  <c r="K32" i="1"/>
  <c r="J32" i="1"/>
  <c r="K31" i="1"/>
  <c r="J31" i="1"/>
  <c r="J30" i="1"/>
  <c r="K30" i="1" s="1"/>
  <c r="I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I20" i="1"/>
  <c r="K20" i="1" s="1"/>
  <c r="K19" i="1"/>
  <c r="J19" i="1"/>
  <c r="K18" i="1"/>
  <c r="J18" i="1"/>
  <c r="K17" i="1"/>
  <c r="J17" i="1"/>
  <c r="K16" i="1"/>
  <c r="J16" i="1"/>
  <c r="K15" i="1"/>
  <c r="J15" i="1"/>
  <c r="K14" i="1"/>
  <c r="J14" i="1"/>
  <c r="J13" i="1"/>
  <c r="K13" i="1" s="1"/>
  <c r="K12" i="1"/>
  <c r="J12" i="1"/>
  <c r="J11" i="1"/>
  <c r="I11" i="1"/>
  <c r="K11" i="1" s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J3" i="1"/>
  <c r="K3" i="1" s="1"/>
  <c r="K2" i="1"/>
  <c r="J2" i="1"/>
  <c r="J20" i="1" l="1"/>
  <c r="I39" i="1"/>
  <c r="J39" i="1" l="1"/>
  <c r="K39" i="1" s="1"/>
</calcChain>
</file>

<file path=xl/sharedStrings.xml><?xml version="1.0" encoding="utf-8"?>
<sst xmlns="http://schemas.openxmlformats.org/spreadsheetml/2006/main" count="69" uniqueCount="69">
  <si>
    <t>2020
Actual</t>
  </si>
  <si>
    <t>2021
Actual</t>
  </si>
  <si>
    <t>2022
Actual</t>
  </si>
  <si>
    <t>2023
Budget</t>
  </si>
  <si>
    <t>2023
YTD</t>
  </si>
  <si>
    <t>2024
Proposal</t>
  </si>
  <si>
    <r>
      <rPr>
        <b/>
        <sz val="14"/>
        <color rgb="FF00B050"/>
        <rFont val="Calibri"/>
        <family val="2"/>
        <scheme val="minor"/>
      </rPr>
      <t>$ Increase/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</si>
  <si>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</si>
  <si>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4220-00</t>
  </si>
  <si>
    <t>FIRE DEPARTMENT</t>
  </si>
  <si>
    <t>4220-10</t>
  </si>
  <si>
    <t>Payroll</t>
  </si>
  <si>
    <t>4220-20</t>
  </si>
  <si>
    <t>Administration Expenses</t>
  </si>
  <si>
    <t>4220-21</t>
  </si>
  <si>
    <t>Postage</t>
  </si>
  <si>
    <t>4220-22</t>
  </si>
  <si>
    <t>Professional Development</t>
  </si>
  <si>
    <t>4220-23</t>
  </si>
  <si>
    <t>Association Dues</t>
  </si>
  <si>
    <t>4220-24</t>
  </si>
  <si>
    <t>Office Supplies</t>
  </si>
  <si>
    <t>4220-25</t>
  </si>
  <si>
    <t>Other Administrative Expenses</t>
  </si>
  <si>
    <t>Total Administration Expenses</t>
  </si>
  <si>
    <t>4220-30</t>
  </si>
  <si>
    <t>Dispatch Services</t>
  </si>
  <si>
    <t>4220-40</t>
  </si>
  <si>
    <t>Equipment and Supplies</t>
  </si>
  <si>
    <t>4220-41</t>
  </si>
  <si>
    <t>Fire Equipment</t>
  </si>
  <si>
    <t>4220-42</t>
  </si>
  <si>
    <t>Medical Equipment &amp; Supplies</t>
  </si>
  <si>
    <t>4220-43</t>
  </si>
  <si>
    <t>Uniforms (PPE)</t>
  </si>
  <si>
    <t>4220-44</t>
  </si>
  <si>
    <t>Forest Fires &amp; Equipment</t>
  </si>
  <si>
    <t>Total Equipment and Supplies</t>
  </si>
  <si>
    <t>4220-50</t>
  </si>
  <si>
    <t>Equipment Maintenance</t>
  </si>
  <si>
    <t>4220-51</t>
  </si>
  <si>
    <t>Fire Apparatus Maintenance</t>
  </si>
  <si>
    <t>4220-52</t>
  </si>
  <si>
    <t>Pump Maintenance</t>
  </si>
  <si>
    <t>4220-53</t>
  </si>
  <si>
    <t>Radio Maintenance</t>
  </si>
  <si>
    <t>4220-54</t>
  </si>
  <si>
    <t>SCBA Maintenance</t>
  </si>
  <si>
    <t>4220-55</t>
  </si>
  <si>
    <t>Dry Hydrant Repair / Installation</t>
  </si>
  <si>
    <t>4220-56</t>
  </si>
  <si>
    <t>Fuel, Diesel</t>
  </si>
  <si>
    <t>4220-57</t>
  </si>
  <si>
    <t>Fuel, Gasoline</t>
  </si>
  <si>
    <t>Total Equipment Maintenance</t>
  </si>
  <si>
    <t>4220-60</t>
  </si>
  <si>
    <t>Building Expenses</t>
  </si>
  <si>
    <t>4220-61</t>
  </si>
  <si>
    <t>Internet</t>
  </si>
  <si>
    <t>4220-62</t>
  </si>
  <si>
    <t>Electricity</t>
  </si>
  <si>
    <t>4220-63</t>
  </si>
  <si>
    <t>Telephone</t>
  </si>
  <si>
    <t>4220-64</t>
  </si>
  <si>
    <t>Propane/Heat</t>
  </si>
  <si>
    <t>4220-65</t>
  </si>
  <si>
    <t>Building Repairs and Maint.</t>
  </si>
  <si>
    <t>Total Building Expenses</t>
  </si>
  <si>
    <t>TOTAL 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</si>
</sst>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%;[Red]\-0.00%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slantDashDot">
        <color auto="1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slantDashDot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slantDashDot">
        <color auto="1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4" fontId="8" fillId="0" borderId="0" xfId="0" applyNumberFormat="1" applyFont="1"/>
    <xf numFmtId="44" fontId="3" fillId="0" borderId="1" xfId="0" applyNumberFormat="1" applyFont="1" applyBorder="1"/>
    <xf numFmtId="44" fontId="3" fillId="0" borderId="2" xfId="0" applyNumberFormat="1" applyFont="1" applyBorder="1"/>
    <xf numFmtId="44" fontId="3" fillId="0" borderId="0" xfId="0" applyNumberFormat="1" applyFont="1"/>
    <xf numFmtId="164" fontId="9" fillId="0" borderId="0" xfId="0" applyNumberFormat="1" applyFont="1" applyAlignment="1">
      <alignment horizontal="right"/>
    </xf>
    <xf numFmtId="44" fontId="2" fillId="0" borderId="3" xfId="0" applyNumberFormat="1" applyFont="1" applyBorder="1"/>
    <xf numFmtId="44" fontId="3" fillId="0" borderId="4" xfId="0" applyNumberFormat="1" applyFont="1" applyBorder="1"/>
    <xf numFmtId="44" fontId="1" fillId="0" borderId="5" xfId="0" applyNumberFormat="1" applyFont="1" applyBorder="1"/>
    <xf numFmtId="44" fontId="1" fillId="0" borderId="3" xfId="0" applyNumberFormat="1" applyFont="1" applyBorder="1"/>
    <xf numFmtId="44" fontId="3" fillId="0" borderId="3" xfId="0" applyNumberFormat="1" applyFont="1" applyBorder="1"/>
    <xf numFmtId="164" fontId="9" fillId="0" borderId="3" xfId="0" applyNumberFormat="1" applyFont="1" applyBorder="1" applyAlignment="1">
      <alignment horizontal="right"/>
    </xf>
    <xf numFmtId="44" fontId="2" fillId="0" borderId="0" xfId="0" applyNumberFormat="1" applyFont="1"/>
    <xf numFmtId="44" fontId="1" fillId="0" borderId="2" xfId="0" applyNumberFormat="1" applyFont="1" applyBorder="1"/>
    <xf numFmtId="44" fontId="1" fillId="0" borderId="0" xfId="0" applyNumberFormat="1" applyFont="1"/>
    <xf numFmtId="44" fontId="1" fillId="0" borderId="6" xfId="0" applyNumberFormat="1" applyFont="1" applyBorder="1"/>
    <xf numFmtId="44" fontId="1" fillId="2" borderId="3" xfId="0" applyNumberFormat="1" applyFont="1" applyFill="1" applyBorder="1"/>
    <xf numFmtId="44" fontId="2" fillId="0" borderId="0" xfId="0" applyNumberFormat="1" applyFont="1" applyAlignment="1">
      <alignment horizontal="right"/>
    </xf>
    <xf numFmtId="44" fontId="1" fillId="2" borderId="0" xfId="0" applyNumberFormat="1" applyFont="1" applyFill="1"/>
    <xf numFmtId="44" fontId="2" fillId="0" borderId="7" xfId="0" applyNumberFormat="1" applyFont="1" applyBorder="1"/>
    <xf numFmtId="44" fontId="3" fillId="0" borderId="8" xfId="0" applyNumberFormat="1" applyFont="1" applyBorder="1"/>
    <xf numFmtId="44" fontId="1" fillId="0" borderId="9" xfId="0" applyNumberFormat="1" applyFont="1" applyBorder="1"/>
    <xf numFmtId="44" fontId="1" fillId="0" borderId="7" xfId="0" applyNumberFormat="1" applyFont="1" applyBorder="1"/>
    <xf numFmtId="44" fontId="3" fillId="0" borderId="7" xfId="0" applyNumberFormat="1" applyFont="1" applyBorder="1"/>
    <xf numFmtId="164" fontId="9" fillId="0" borderId="7" xfId="0" applyNumberFormat="1" applyFont="1" applyBorder="1" applyAlignment="1">
      <alignment horizontal="right"/>
    </xf>
  </cellXfs>
  <cellStyles count="1">
    <cellStyle name="Normal" xfId="0" builtinId="0"/>
  </cellStyles>
  <dxfs count="3">
    <dxf>
      <font>
        <color rgb="FFFF0000"/>
      </font>
    </dxf>
    <dxf>
      <font>
        <color theme="0" tint="-0.24994659260841701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9B1F-5A5A-40B7-B0C1-AE5B7BEEE48B}">
  <sheetPr codeName="Sheet5">
    <pageSetUpPr fitToPage="1"/>
  </sheetPr>
  <dimension ref="A1:K51"/>
  <sheetViews>
    <sheetView tabSelected="1" zoomScaleNormal="100" workbookViewId="0">
      <selection activeCell="D13" sqref="D13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5.33203125" style="1" bestFit="1" customWidth="1"/>
    <col min="4" max="6" width="16.88671875" style="20" bestFit="1" customWidth="1"/>
    <col min="7" max="7" width="16" style="10" bestFit="1" customWidth="1"/>
    <col min="8" max="8" width="16" style="21" bestFit="1" customWidth="1"/>
    <col min="9" max="9" width="16" style="22" bestFit="1" customWidth="1"/>
    <col min="10" max="10" width="15.44140625" style="12" bestFit="1" customWidth="1"/>
    <col min="11" max="11" width="13.109375" style="1" bestFit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7" t="s">
        <v>7</v>
      </c>
    </row>
    <row r="2" spans="1:11" s="8" customFormat="1" x14ac:dyDescent="0.35">
      <c r="A2" s="8" t="s">
        <v>8</v>
      </c>
      <c r="C2" s="8" t="s">
        <v>9</v>
      </c>
      <c r="D2" s="9"/>
      <c r="E2" s="9"/>
      <c r="F2" s="9"/>
      <c r="G2" s="10"/>
      <c r="H2" s="11"/>
      <c r="I2" s="12"/>
      <c r="J2" s="12">
        <f t="shared" ref="J2:J51" si="0">I2-G2</f>
        <v>0</v>
      </c>
      <c r="K2" s="13" t="str">
        <f t="shared" ref="K2:K51" si="1">(IF(I2=0,"",J2/G2))</f>
        <v/>
      </c>
    </row>
    <row r="3" spans="1:11" ht="18.600000000000001" thickBot="1" x14ac:dyDescent="0.4">
      <c r="A3" s="1" t="s">
        <v>10</v>
      </c>
      <c r="C3" s="1" t="s">
        <v>11</v>
      </c>
      <c r="D3" s="14">
        <v>18400</v>
      </c>
      <c r="E3" s="14">
        <v>18400</v>
      </c>
      <c r="F3" s="14">
        <v>17300</v>
      </c>
      <c r="G3" s="15">
        <v>18550</v>
      </c>
      <c r="H3" s="16">
        <v>0</v>
      </c>
      <c r="I3" s="17">
        <v>18550</v>
      </c>
      <c r="J3" s="18">
        <f t="shared" si="0"/>
        <v>0</v>
      </c>
      <c r="K3" s="19">
        <f t="shared" si="1"/>
        <v>0</v>
      </c>
    </row>
    <row r="4" spans="1:11" x14ac:dyDescent="0.35">
      <c r="J4" s="12">
        <f t="shared" si="0"/>
        <v>0</v>
      </c>
      <c r="K4" s="13" t="str">
        <f t="shared" si="1"/>
        <v/>
      </c>
    </row>
    <row r="5" spans="1:11" x14ac:dyDescent="0.35">
      <c r="A5" s="1" t="s">
        <v>12</v>
      </c>
      <c r="C5" s="1" t="s">
        <v>13</v>
      </c>
      <c r="J5" s="12">
        <f t="shared" si="0"/>
        <v>0</v>
      </c>
      <c r="K5" s="13" t="str">
        <f t="shared" si="1"/>
        <v/>
      </c>
    </row>
    <row r="6" spans="1:11" x14ac:dyDescent="0.35">
      <c r="B6" s="1" t="s">
        <v>14</v>
      </c>
      <c r="C6" s="1" t="s">
        <v>15</v>
      </c>
      <c r="D6" s="20">
        <v>101.98</v>
      </c>
      <c r="E6" s="20">
        <v>100</v>
      </c>
      <c r="F6" s="20">
        <v>33</v>
      </c>
      <c r="G6" s="10">
        <v>100</v>
      </c>
      <c r="H6" s="21">
        <v>108</v>
      </c>
      <c r="I6" s="22">
        <v>118</v>
      </c>
      <c r="J6" s="12">
        <f t="shared" si="0"/>
        <v>18</v>
      </c>
      <c r="K6" s="13">
        <f t="shared" si="1"/>
        <v>0.18</v>
      </c>
    </row>
    <row r="7" spans="1:11" x14ac:dyDescent="0.35">
      <c r="B7" s="1" t="s">
        <v>16</v>
      </c>
      <c r="C7" s="1" t="s">
        <v>17</v>
      </c>
      <c r="D7" s="20">
        <v>4503</v>
      </c>
      <c r="E7" s="20">
        <v>1627.99</v>
      </c>
      <c r="F7" s="20">
        <v>5384.28</v>
      </c>
      <c r="G7" s="10">
        <v>4200</v>
      </c>
      <c r="H7" s="21">
        <v>1895.25</v>
      </c>
      <c r="I7" s="23"/>
      <c r="J7" s="12">
        <f t="shared" si="0"/>
        <v>-4200</v>
      </c>
      <c r="K7" s="13" t="str">
        <f t="shared" si="1"/>
        <v/>
      </c>
    </row>
    <row r="8" spans="1:11" s="8" customFormat="1" x14ac:dyDescent="0.35">
      <c r="B8" s="1" t="s">
        <v>18</v>
      </c>
      <c r="C8" s="1" t="s">
        <v>19</v>
      </c>
      <c r="D8" s="9">
        <v>174</v>
      </c>
      <c r="E8" s="9">
        <v>120</v>
      </c>
      <c r="F8" s="9">
        <v>175</v>
      </c>
      <c r="G8" s="10">
        <v>400</v>
      </c>
      <c r="H8" s="11">
        <v>260</v>
      </c>
      <c r="I8" s="23"/>
      <c r="J8" s="12">
        <f t="shared" si="0"/>
        <v>-400</v>
      </c>
      <c r="K8" s="13" t="str">
        <f t="shared" si="1"/>
        <v/>
      </c>
    </row>
    <row r="9" spans="1:11" x14ac:dyDescent="0.35">
      <c r="B9" s="1" t="s">
        <v>20</v>
      </c>
      <c r="C9" s="1" t="s">
        <v>21</v>
      </c>
      <c r="D9" s="20">
        <v>420.26</v>
      </c>
      <c r="E9" s="20">
        <v>736.76</v>
      </c>
      <c r="F9" s="20">
        <v>1035.5</v>
      </c>
      <c r="G9" s="10">
        <v>350</v>
      </c>
      <c r="H9" s="21">
        <v>61.62</v>
      </c>
      <c r="I9" s="23"/>
      <c r="J9" s="12">
        <f t="shared" si="0"/>
        <v>-350</v>
      </c>
      <c r="K9" s="13" t="str">
        <f t="shared" si="1"/>
        <v/>
      </c>
    </row>
    <row r="10" spans="1:11" x14ac:dyDescent="0.35">
      <c r="B10" s="1" t="s">
        <v>22</v>
      </c>
      <c r="C10" s="1" t="s">
        <v>23</v>
      </c>
      <c r="D10" s="20">
        <v>112</v>
      </c>
      <c r="E10" s="20">
        <v>92</v>
      </c>
      <c r="F10" s="20">
        <v>180</v>
      </c>
      <c r="G10" s="10">
        <v>125</v>
      </c>
      <c r="H10" s="21">
        <v>0</v>
      </c>
      <c r="I10" s="23"/>
      <c r="J10" s="12">
        <f t="shared" si="0"/>
        <v>-125</v>
      </c>
      <c r="K10" s="13" t="str">
        <f t="shared" si="1"/>
        <v/>
      </c>
    </row>
    <row r="11" spans="1:11" ht="18.600000000000001" thickBot="1" x14ac:dyDescent="0.4">
      <c r="C11" s="1" t="s">
        <v>24</v>
      </c>
      <c r="D11" s="14">
        <v>5311.24</v>
      </c>
      <c r="E11" s="14">
        <v>2676.75</v>
      </c>
      <c r="F11" s="14">
        <v>6807.78</v>
      </c>
      <c r="G11" s="15">
        <v>5175</v>
      </c>
      <c r="H11" s="16">
        <v>2324.87</v>
      </c>
      <c r="I11" s="17">
        <f>SUM(I6:I10)</f>
        <v>118</v>
      </c>
      <c r="J11" s="18">
        <f t="shared" si="0"/>
        <v>-5057</v>
      </c>
      <c r="K11" s="19">
        <f t="shared" si="1"/>
        <v>-0.97719806763285022</v>
      </c>
    </row>
    <row r="12" spans="1:11" x14ac:dyDescent="0.35">
      <c r="J12" s="12">
        <f t="shared" si="0"/>
        <v>0</v>
      </c>
      <c r="K12" s="13" t="str">
        <f t="shared" si="1"/>
        <v/>
      </c>
    </row>
    <row r="13" spans="1:11" ht="18.600000000000001" thickBot="1" x14ac:dyDescent="0.4">
      <c r="A13" s="1" t="s">
        <v>25</v>
      </c>
      <c r="C13" s="1" t="s">
        <v>26</v>
      </c>
      <c r="D13" s="14">
        <v>23593.82</v>
      </c>
      <c r="E13" s="14">
        <v>24455.01</v>
      </c>
      <c r="F13" s="14">
        <v>25057.02</v>
      </c>
      <c r="G13" s="15">
        <v>25400</v>
      </c>
      <c r="H13" s="16">
        <v>24539.46</v>
      </c>
      <c r="I13" s="24">
        <v>25400</v>
      </c>
      <c r="J13" s="18">
        <f t="shared" si="0"/>
        <v>0</v>
      </c>
      <c r="K13" s="19">
        <f t="shared" si="1"/>
        <v>0</v>
      </c>
    </row>
    <row r="14" spans="1:11" x14ac:dyDescent="0.35">
      <c r="J14" s="12">
        <f t="shared" si="0"/>
        <v>0</v>
      </c>
      <c r="K14" s="13" t="str">
        <f t="shared" si="1"/>
        <v/>
      </c>
    </row>
    <row r="15" spans="1:11" x14ac:dyDescent="0.35">
      <c r="A15" s="1" t="s">
        <v>27</v>
      </c>
      <c r="C15" s="1" t="s">
        <v>28</v>
      </c>
      <c r="J15" s="12">
        <f t="shared" si="0"/>
        <v>0</v>
      </c>
      <c r="K15" s="13" t="str">
        <f t="shared" si="1"/>
        <v/>
      </c>
    </row>
    <row r="16" spans="1:11" x14ac:dyDescent="0.35">
      <c r="B16" s="1" t="s">
        <v>29</v>
      </c>
      <c r="C16" s="1" t="s">
        <v>30</v>
      </c>
      <c r="D16" s="20">
        <v>6846.52</v>
      </c>
      <c r="E16" s="20">
        <v>3429.45</v>
      </c>
      <c r="F16" s="20">
        <v>9074.33</v>
      </c>
      <c r="G16" s="10">
        <v>3500</v>
      </c>
      <c r="H16" s="21">
        <v>1625.05</v>
      </c>
      <c r="I16" s="23"/>
      <c r="J16" s="12">
        <f t="shared" si="0"/>
        <v>-3500</v>
      </c>
      <c r="K16" s="13" t="str">
        <f t="shared" si="1"/>
        <v/>
      </c>
    </row>
    <row r="17" spans="1:11" x14ac:dyDescent="0.35">
      <c r="B17" s="1" t="s">
        <v>31</v>
      </c>
      <c r="C17" s="1" t="s">
        <v>32</v>
      </c>
      <c r="D17" s="20">
        <v>2884.45</v>
      </c>
      <c r="E17" s="20">
        <v>3605.35</v>
      </c>
      <c r="F17" s="20">
        <v>1759.6</v>
      </c>
      <c r="G17" s="10">
        <v>2500</v>
      </c>
      <c r="H17" s="21">
        <v>1475.52</v>
      </c>
      <c r="I17" s="23"/>
      <c r="J17" s="12">
        <f t="shared" si="0"/>
        <v>-2500</v>
      </c>
      <c r="K17" s="13" t="str">
        <f t="shared" si="1"/>
        <v/>
      </c>
    </row>
    <row r="18" spans="1:11" x14ac:dyDescent="0.35">
      <c r="B18" s="1" t="s">
        <v>33</v>
      </c>
      <c r="C18" s="1" t="s">
        <v>34</v>
      </c>
      <c r="D18" s="20">
        <v>2621.38</v>
      </c>
      <c r="E18" s="20">
        <v>1122.29</v>
      </c>
      <c r="F18" s="20">
        <v>3394.17</v>
      </c>
      <c r="G18" s="10">
        <v>4000</v>
      </c>
      <c r="H18" s="21">
        <v>482.83</v>
      </c>
      <c r="I18" s="23"/>
      <c r="J18" s="12">
        <f t="shared" si="0"/>
        <v>-4000</v>
      </c>
      <c r="K18" s="13" t="str">
        <f t="shared" si="1"/>
        <v/>
      </c>
    </row>
    <row r="19" spans="1:11" x14ac:dyDescent="0.35">
      <c r="B19" s="1" t="s">
        <v>35</v>
      </c>
      <c r="C19" s="1" t="s">
        <v>36</v>
      </c>
      <c r="D19" s="20">
        <v>1700</v>
      </c>
      <c r="E19" s="20">
        <v>735.6</v>
      </c>
      <c r="F19" s="20">
        <v>679.99</v>
      </c>
      <c r="G19" s="10">
        <v>1000</v>
      </c>
      <c r="H19" s="21">
        <v>226.47</v>
      </c>
      <c r="I19" s="23"/>
      <c r="J19" s="12">
        <f t="shared" si="0"/>
        <v>-1000</v>
      </c>
      <c r="K19" s="13" t="str">
        <f t="shared" si="1"/>
        <v/>
      </c>
    </row>
    <row r="20" spans="1:11" ht="18.600000000000001" thickBot="1" x14ac:dyDescent="0.4">
      <c r="C20" s="1" t="s">
        <v>37</v>
      </c>
      <c r="D20" s="14">
        <v>14052.350000000002</v>
      </c>
      <c r="E20" s="14">
        <v>8892.6899999999987</v>
      </c>
      <c r="F20" s="14">
        <v>14908.09</v>
      </c>
      <c r="G20" s="15">
        <v>11000</v>
      </c>
      <c r="H20" s="16">
        <v>3809.8699999999994</v>
      </c>
      <c r="I20" s="17">
        <f>SUM(I16:I19)</f>
        <v>0</v>
      </c>
      <c r="J20" s="18">
        <f t="shared" si="0"/>
        <v>-11000</v>
      </c>
      <c r="K20" s="19" t="str">
        <f t="shared" si="1"/>
        <v/>
      </c>
    </row>
    <row r="21" spans="1:11" x14ac:dyDescent="0.35">
      <c r="F21" s="25"/>
      <c r="J21" s="12">
        <f t="shared" si="0"/>
        <v>0</v>
      </c>
      <c r="K21" s="13" t="str">
        <f t="shared" si="1"/>
        <v/>
      </c>
    </row>
    <row r="22" spans="1:11" x14ac:dyDescent="0.35">
      <c r="A22" s="1" t="s">
        <v>38</v>
      </c>
      <c r="C22" s="1" t="s">
        <v>39</v>
      </c>
      <c r="F22" s="25"/>
      <c r="J22" s="12">
        <f t="shared" si="0"/>
        <v>0</v>
      </c>
      <c r="K22" s="13" t="str">
        <f t="shared" si="1"/>
        <v/>
      </c>
    </row>
    <row r="23" spans="1:11" x14ac:dyDescent="0.35">
      <c r="B23" s="1" t="s">
        <v>40</v>
      </c>
      <c r="C23" s="1" t="s">
        <v>41</v>
      </c>
      <c r="D23" s="20">
        <v>10231.92</v>
      </c>
      <c r="E23" s="20">
        <v>11635.37</v>
      </c>
      <c r="F23" s="25">
        <v>12466.45</v>
      </c>
      <c r="G23" s="10">
        <v>9500</v>
      </c>
      <c r="H23" s="21">
        <v>9599.2999999999993</v>
      </c>
      <c r="I23" s="23"/>
      <c r="J23" s="12">
        <f t="shared" si="0"/>
        <v>-9500</v>
      </c>
      <c r="K23" s="13" t="str">
        <f t="shared" si="1"/>
        <v/>
      </c>
    </row>
    <row r="24" spans="1:11" x14ac:dyDescent="0.35">
      <c r="B24" s="1" t="s">
        <v>42</v>
      </c>
      <c r="C24" s="1" t="s">
        <v>43</v>
      </c>
      <c r="D24" s="20">
        <v>4735.6000000000004</v>
      </c>
      <c r="E24" s="20">
        <v>4472.82</v>
      </c>
      <c r="F24" s="25">
        <v>0</v>
      </c>
      <c r="G24" s="10">
        <v>4000</v>
      </c>
      <c r="H24" s="21">
        <v>2537.5</v>
      </c>
      <c r="I24" s="23"/>
      <c r="J24" s="12">
        <f t="shared" si="0"/>
        <v>-4000</v>
      </c>
      <c r="K24" s="13" t="str">
        <f t="shared" si="1"/>
        <v/>
      </c>
    </row>
    <row r="25" spans="1:11" x14ac:dyDescent="0.35">
      <c r="B25" s="1" t="s">
        <v>44</v>
      </c>
      <c r="C25" s="1" t="s">
        <v>45</v>
      </c>
      <c r="D25" s="20">
        <v>627.19000000000005</v>
      </c>
      <c r="E25" s="20">
        <v>3796.18</v>
      </c>
      <c r="F25" s="25">
        <v>3069.4</v>
      </c>
      <c r="G25" s="10">
        <v>2500</v>
      </c>
      <c r="H25" s="21">
        <v>1007.1</v>
      </c>
      <c r="I25" s="23"/>
      <c r="J25" s="12">
        <f t="shared" si="0"/>
        <v>-2500</v>
      </c>
      <c r="K25" s="13" t="str">
        <f t="shared" si="1"/>
        <v/>
      </c>
    </row>
    <row r="26" spans="1:11" x14ac:dyDescent="0.35">
      <c r="B26" s="1" t="s">
        <v>46</v>
      </c>
      <c r="C26" s="1" t="s">
        <v>47</v>
      </c>
      <c r="D26" s="20">
        <v>1902.4</v>
      </c>
      <c r="E26" s="20">
        <v>706.8</v>
      </c>
      <c r="F26" s="25">
        <v>2787.75</v>
      </c>
      <c r="G26" s="10">
        <v>2000</v>
      </c>
      <c r="H26" s="21">
        <v>1150</v>
      </c>
      <c r="I26" s="23"/>
      <c r="J26" s="12">
        <f t="shared" si="0"/>
        <v>-2000</v>
      </c>
      <c r="K26" s="13" t="str">
        <f t="shared" si="1"/>
        <v/>
      </c>
    </row>
    <row r="27" spans="1:11" x14ac:dyDescent="0.35">
      <c r="B27" s="1" t="s">
        <v>48</v>
      </c>
      <c r="C27" s="1" t="s">
        <v>49</v>
      </c>
      <c r="D27" s="20">
        <v>0</v>
      </c>
      <c r="E27" s="20">
        <v>0</v>
      </c>
      <c r="F27" s="20">
        <v>0</v>
      </c>
      <c r="G27" s="10">
        <v>150</v>
      </c>
      <c r="H27" s="21">
        <v>0</v>
      </c>
      <c r="I27" s="23"/>
      <c r="J27" s="12">
        <f t="shared" si="0"/>
        <v>-150</v>
      </c>
      <c r="K27" s="13" t="str">
        <f t="shared" si="1"/>
        <v/>
      </c>
    </row>
    <row r="28" spans="1:11" x14ac:dyDescent="0.35">
      <c r="B28" s="1" t="s">
        <v>50</v>
      </c>
      <c r="C28" s="1" t="s">
        <v>51</v>
      </c>
      <c r="D28" s="20">
        <v>997.53</v>
      </c>
      <c r="E28" s="20">
        <v>1173.6400000000001</v>
      </c>
      <c r="F28" s="20">
        <v>2272.34</v>
      </c>
      <c r="G28" s="10">
        <v>2750</v>
      </c>
      <c r="H28" s="21">
        <v>1582.99</v>
      </c>
      <c r="I28" s="26">
        <v>2750</v>
      </c>
      <c r="J28" s="12">
        <f t="shared" si="0"/>
        <v>0</v>
      </c>
      <c r="K28" s="13">
        <f t="shared" si="1"/>
        <v>0</v>
      </c>
    </row>
    <row r="29" spans="1:11" x14ac:dyDescent="0.35">
      <c r="B29" s="1" t="s">
        <v>52</v>
      </c>
      <c r="C29" s="1" t="s">
        <v>53</v>
      </c>
      <c r="D29" s="20">
        <v>264.95</v>
      </c>
      <c r="E29" s="20">
        <v>220.53</v>
      </c>
      <c r="F29" s="20">
        <v>394.71</v>
      </c>
      <c r="G29" s="10">
        <v>350</v>
      </c>
      <c r="H29" s="21">
        <v>435</v>
      </c>
      <c r="I29" s="26">
        <v>350</v>
      </c>
      <c r="J29" s="12">
        <f t="shared" si="0"/>
        <v>0</v>
      </c>
      <c r="K29" s="13">
        <f t="shared" si="1"/>
        <v>0</v>
      </c>
    </row>
    <row r="30" spans="1:11" ht="18.600000000000001" thickBot="1" x14ac:dyDescent="0.4">
      <c r="C30" s="1" t="s">
        <v>54</v>
      </c>
      <c r="D30" s="14">
        <v>18759.59</v>
      </c>
      <c r="E30" s="14">
        <v>22005.339999999997</v>
      </c>
      <c r="F30" s="14">
        <v>20990.649999999998</v>
      </c>
      <c r="G30" s="15">
        <v>21250</v>
      </c>
      <c r="H30" s="16">
        <v>16311.89</v>
      </c>
      <c r="I30" s="17">
        <f>SUM(I23:I29)</f>
        <v>3100</v>
      </c>
      <c r="J30" s="18">
        <f t="shared" si="0"/>
        <v>-18150</v>
      </c>
      <c r="K30" s="19">
        <f t="shared" si="1"/>
        <v>-0.85411764705882354</v>
      </c>
    </row>
    <row r="31" spans="1:11" x14ac:dyDescent="0.35">
      <c r="J31" s="12">
        <f t="shared" si="0"/>
        <v>0</v>
      </c>
      <c r="K31" s="13" t="str">
        <f t="shared" si="1"/>
        <v/>
      </c>
    </row>
    <row r="32" spans="1:11" x14ac:dyDescent="0.35">
      <c r="A32" s="1" t="s">
        <v>55</v>
      </c>
      <c r="C32" s="1" t="s">
        <v>56</v>
      </c>
      <c r="J32" s="12">
        <f t="shared" si="0"/>
        <v>0</v>
      </c>
      <c r="K32" s="13" t="str">
        <f t="shared" si="1"/>
        <v/>
      </c>
    </row>
    <row r="33" spans="2:11" x14ac:dyDescent="0.35">
      <c r="B33" s="1" t="s">
        <v>57</v>
      </c>
      <c r="C33" s="1" t="s">
        <v>58</v>
      </c>
      <c r="D33" s="20">
        <v>1420.8</v>
      </c>
      <c r="E33" s="20">
        <v>1862.47</v>
      </c>
      <c r="F33" s="20">
        <v>2304.1799999999998</v>
      </c>
      <c r="G33" s="10">
        <v>3050</v>
      </c>
      <c r="H33" s="21">
        <v>2030.88</v>
      </c>
      <c r="I33" s="22">
        <v>3060</v>
      </c>
      <c r="J33" s="12">
        <f t="shared" si="0"/>
        <v>10</v>
      </c>
      <c r="K33" s="13">
        <f t="shared" si="1"/>
        <v>3.2786885245901639E-3</v>
      </c>
    </row>
    <row r="34" spans="2:11" x14ac:dyDescent="0.35">
      <c r="B34" s="1" t="s">
        <v>59</v>
      </c>
      <c r="C34" s="1" t="s">
        <v>60</v>
      </c>
      <c r="D34" s="20">
        <v>2980.12</v>
      </c>
      <c r="E34" s="20">
        <v>2398.12</v>
      </c>
      <c r="F34" s="20">
        <v>2087.17</v>
      </c>
      <c r="G34" s="10">
        <v>4640</v>
      </c>
      <c r="H34" s="21">
        <v>1843.53</v>
      </c>
      <c r="I34" s="22">
        <v>3400</v>
      </c>
      <c r="J34" s="12">
        <f t="shared" si="0"/>
        <v>-1240</v>
      </c>
      <c r="K34" s="13">
        <f t="shared" si="1"/>
        <v>-0.26724137931034481</v>
      </c>
    </row>
    <row r="35" spans="2:11" x14ac:dyDescent="0.35">
      <c r="B35" s="1" t="s">
        <v>61</v>
      </c>
      <c r="C35" s="1" t="s">
        <v>62</v>
      </c>
      <c r="D35" s="20">
        <v>770.4</v>
      </c>
      <c r="E35" s="20">
        <v>659.46</v>
      </c>
      <c r="F35" s="20">
        <v>693.45</v>
      </c>
      <c r="G35" s="10">
        <v>710</v>
      </c>
      <c r="H35" s="21">
        <v>536.58000000000004</v>
      </c>
      <c r="I35" s="22">
        <v>750</v>
      </c>
      <c r="J35" s="12">
        <f t="shared" si="0"/>
        <v>40</v>
      </c>
      <c r="K35" s="13">
        <f t="shared" si="1"/>
        <v>5.6338028169014086E-2</v>
      </c>
    </row>
    <row r="36" spans="2:11" x14ac:dyDescent="0.35">
      <c r="B36" s="1" t="s">
        <v>63</v>
      </c>
      <c r="C36" s="1" t="s">
        <v>64</v>
      </c>
      <c r="D36" s="20">
        <v>1841.5</v>
      </c>
      <c r="E36" s="20">
        <v>2181.9899999999998</v>
      </c>
      <c r="F36" s="20">
        <v>1634.48</v>
      </c>
      <c r="G36" s="10">
        <v>2600</v>
      </c>
      <c r="H36" s="21">
        <v>1871.99</v>
      </c>
      <c r="I36" s="22">
        <v>2300</v>
      </c>
      <c r="J36" s="12">
        <f t="shared" si="0"/>
        <v>-300</v>
      </c>
      <c r="K36" s="13">
        <f t="shared" si="1"/>
        <v>-0.11538461538461539</v>
      </c>
    </row>
    <row r="37" spans="2:11" x14ac:dyDescent="0.35">
      <c r="B37" s="1" t="s">
        <v>65</v>
      </c>
      <c r="C37" s="1" t="s">
        <v>66</v>
      </c>
      <c r="D37" s="20">
        <v>1255.42</v>
      </c>
      <c r="E37" s="20">
        <v>1157.51</v>
      </c>
      <c r="F37" s="20">
        <v>1982.02</v>
      </c>
      <c r="G37" s="10">
        <v>1500</v>
      </c>
      <c r="H37" s="21">
        <v>180.52</v>
      </c>
      <c r="I37" s="23"/>
      <c r="J37" s="12">
        <f t="shared" si="0"/>
        <v>-1500</v>
      </c>
      <c r="K37" s="13" t="str">
        <f t="shared" si="1"/>
        <v/>
      </c>
    </row>
    <row r="38" spans="2:11" ht="18.600000000000001" thickBot="1" x14ac:dyDescent="0.4">
      <c r="C38" s="1" t="s">
        <v>67</v>
      </c>
      <c r="D38" s="14">
        <v>8268.24</v>
      </c>
      <c r="E38" s="14">
        <v>8259.5499999999993</v>
      </c>
      <c r="F38" s="14">
        <v>8701.3000000000011</v>
      </c>
      <c r="G38" s="15">
        <v>12500</v>
      </c>
      <c r="H38" s="16">
        <v>6463.5</v>
      </c>
      <c r="I38" s="17">
        <f>SUM(I33:I37)</f>
        <v>9510</v>
      </c>
      <c r="J38" s="18">
        <f t="shared" si="0"/>
        <v>-2990</v>
      </c>
      <c r="K38" s="19">
        <f t="shared" si="1"/>
        <v>-0.2392</v>
      </c>
    </row>
    <row r="39" spans="2:11" ht="18.600000000000001" thickBot="1" x14ac:dyDescent="0.4">
      <c r="C39" s="1" t="s">
        <v>68</v>
      </c>
      <c r="D39" s="27">
        <v>88385.24</v>
      </c>
      <c r="E39" s="27">
        <v>84689.34</v>
      </c>
      <c r="F39" s="27">
        <v>93764.84</v>
      </c>
      <c r="G39" s="28">
        <v>93875</v>
      </c>
      <c r="H39" s="29">
        <v>53449.59</v>
      </c>
      <c r="I39" s="30">
        <f>SUM(I3,I11,I13,I20,I30,I38)</f>
        <v>56678</v>
      </c>
      <c r="J39" s="31">
        <f t="shared" si="0"/>
        <v>-37197</v>
      </c>
      <c r="K39" s="32">
        <f t="shared" si="1"/>
        <v>-0.39623968042609853</v>
      </c>
    </row>
    <row r="40" spans="2:11" ht="18.600000000000001" thickTop="1" x14ac:dyDescent="0.35">
      <c r="J40" s="12">
        <f t="shared" si="0"/>
        <v>0</v>
      </c>
      <c r="K40" s="13" t="str">
        <f t="shared" si="1"/>
        <v/>
      </c>
    </row>
    <row r="41" spans="2:11" x14ac:dyDescent="0.35">
      <c r="J41" s="12">
        <f t="shared" si="0"/>
        <v>0</v>
      </c>
      <c r="K41" s="13" t="str">
        <f t="shared" si="1"/>
        <v/>
      </c>
    </row>
    <row r="42" spans="2:11" x14ac:dyDescent="0.35">
      <c r="J42" s="12">
        <f t="shared" si="0"/>
        <v>0</v>
      </c>
      <c r="K42" s="13" t="str">
        <f t="shared" si="1"/>
        <v/>
      </c>
    </row>
    <row r="43" spans="2:11" x14ac:dyDescent="0.35">
      <c r="J43" s="12">
        <f t="shared" si="0"/>
        <v>0</v>
      </c>
      <c r="K43" s="13" t="str">
        <f t="shared" si="1"/>
        <v/>
      </c>
    </row>
    <row r="44" spans="2:11" x14ac:dyDescent="0.35">
      <c r="J44" s="12">
        <f t="shared" si="0"/>
        <v>0</v>
      </c>
      <c r="K44" s="13" t="str">
        <f t="shared" si="1"/>
        <v/>
      </c>
    </row>
    <row r="45" spans="2:11" x14ac:dyDescent="0.35">
      <c r="J45" s="12">
        <f t="shared" si="0"/>
        <v>0</v>
      </c>
      <c r="K45" s="13" t="str">
        <f t="shared" si="1"/>
        <v/>
      </c>
    </row>
    <row r="46" spans="2:11" x14ac:dyDescent="0.35">
      <c r="J46" s="12">
        <f t="shared" si="0"/>
        <v>0</v>
      </c>
      <c r="K46" s="13" t="str">
        <f t="shared" si="1"/>
        <v/>
      </c>
    </row>
    <row r="47" spans="2:11" x14ac:dyDescent="0.35">
      <c r="J47" s="12">
        <f t="shared" si="0"/>
        <v>0</v>
      </c>
      <c r="K47" s="13" t="str">
        <f t="shared" si="1"/>
        <v/>
      </c>
    </row>
    <row r="48" spans="2:11" x14ac:dyDescent="0.35">
      <c r="J48" s="12">
        <f t="shared" si="0"/>
        <v>0</v>
      </c>
      <c r="K48" s="13" t="str">
        <f t="shared" si="1"/>
        <v/>
      </c>
    </row>
    <row r="49" spans="10:11" x14ac:dyDescent="0.35">
      <c r="J49" s="12">
        <f t="shared" si="0"/>
        <v>0</v>
      </c>
      <c r="K49" s="13" t="str">
        <f t="shared" si="1"/>
        <v/>
      </c>
    </row>
    <row r="50" spans="10:11" x14ac:dyDescent="0.35">
      <c r="J50" s="12">
        <f t="shared" si="0"/>
        <v>0</v>
      </c>
      <c r="K50" s="13" t="str">
        <f t="shared" si="1"/>
        <v/>
      </c>
    </row>
    <row r="51" spans="10:11" x14ac:dyDescent="0.35">
      <c r="J51" s="12">
        <f t="shared" si="0"/>
        <v>0</v>
      </c>
      <c r="K51" s="13" t="str">
        <f t="shared" si="1"/>
        <v/>
      </c>
    </row>
  </sheetData>
  <conditionalFormatting sqref="J1:K1048576">
    <cfRule type="cellIs" dxfId="2" priority="1" operator="greaterThan">
      <formula>0</formula>
    </cfRule>
    <cfRule type="cellIs" dxfId="1" priority="2" operator="equal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scale="69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Fire</vt:lpstr>
      <vt:lpstr>Fire!Print_Area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2023-09-12T19:23:26Z</dcterms:created>
  <dcterms:modified xsi:type="dcterms:W3CDTF">2023-09-12T19:23:27Z</dcterms:modified>
</cp:coreProperties>
</file>