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F647FF62-813E-4F4C-8805-AE72E3A2AE8A}" xr6:coauthVersionLast="47" xr6:coauthVersionMax="47" xr10:uidLastSave="{00000000-0000-0000-0000-000000000000}"/>
  <bookViews>
    <workbookView xWindow="22932" yWindow="-108" windowWidth="23256" windowHeight="12456" xr2:uid="{4A7F146B-980C-4479-9E10-811E9607DD47}"/>
  </bookViews>
  <sheets>
    <sheet name="Highway" sheetId="1" r:id="rId1"/>
  </sheets>
  <definedNames>
    <definedName name="_xlnm.Print_Area" localSheetId="0">Highway!$A$1:$K$39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1" l="1"/>
  <c r="J68" i="1"/>
  <c r="J67" i="1"/>
  <c r="K67" i="1" s="1"/>
  <c r="K66" i="1"/>
  <c r="J66" i="1"/>
  <c r="K65" i="1"/>
  <c r="J65" i="1"/>
  <c r="K64" i="1"/>
  <c r="J64" i="1"/>
  <c r="K63" i="1"/>
  <c r="J63" i="1"/>
  <c r="K62" i="1"/>
  <c r="J62" i="1"/>
  <c r="J60" i="1"/>
  <c r="I60" i="1"/>
  <c r="K60" i="1" s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I52" i="1"/>
  <c r="K51" i="1"/>
  <c r="J51" i="1"/>
  <c r="J50" i="1"/>
  <c r="K50" i="1" s="1"/>
  <c r="J49" i="1"/>
  <c r="K49" i="1" s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I33" i="1"/>
  <c r="J33" i="1" s="1"/>
  <c r="K33" i="1" s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I23" i="1"/>
  <c r="K22" i="1"/>
  <c r="J22" i="1"/>
  <c r="J21" i="1"/>
  <c r="K21" i="1" s="1"/>
  <c r="J20" i="1"/>
  <c r="K20" i="1" s="1"/>
  <c r="J19" i="1"/>
  <c r="K19" i="1" s="1"/>
  <c r="K18" i="1"/>
  <c r="J18" i="1"/>
  <c r="K17" i="1"/>
  <c r="J17" i="1"/>
  <c r="K16" i="1"/>
  <c r="J16" i="1"/>
  <c r="J15" i="1"/>
  <c r="I15" i="1"/>
  <c r="K15" i="1" s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I7" i="1"/>
  <c r="I61" i="1" s="1"/>
  <c r="J6" i="1"/>
  <c r="K6" i="1" s="1"/>
  <c r="K5" i="1"/>
  <c r="J5" i="1"/>
  <c r="J4" i="1"/>
  <c r="K4" i="1" s="1"/>
  <c r="K3" i="1"/>
  <c r="J3" i="1"/>
  <c r="K2" i="1"/>
  <c r="J2" i="1"/>
  <c r="I69" i="1" l="1"/>
  <c r="J61" i="1"/>
  <c r="K61" i="1" s="1"/>
  <c r="J23" i="1"/>
  <c r="K23" i="1" s="1"/>
  <c r="J52" i="1"/>
  <c r="K52" i="1" s="1"/>
  <c r="J69" i="1" l="1"/>
  <c r="K69" i="1" s="1"/>
</calcChain>
</file>

<file path=xl/sharedStrings.xml><?xml version="1.0" encoding="utf-8"?>
<sst xmlns="http://schemas.openxmlformats.org/spreadsheetml/2006/main" count="118" uniqueCount="118">
  <si>
    <t>2020
Actual</t>
  </si>
  <si>
    <t>2021
Actual</t>
  </si>
  <si>
    <t>2022
Actual</t>
  </si>
  <si>
    <t>2023
Budget</t>
  </si>
  <si>
    <t>2023
YTD</t>
  </si>
  <si>
    <t>2024
Proposal</t>
  </si>
  <si>
    <r>
      <rPr>
        <b/>
        <sz val="14"/>
        <color rgb="FF00B050"/>
        <rFont val="Calibri"/>
        <family val="2"/>
        <scheme val="minor"/>
      </rPr>
      <t>$ Increase/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</si>
  <si>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</si>
  <si>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4312-00</t>
  </si>
  <si>
    <t xml:space="preserve">HIGHWAYS AND STREETS </t>
  </si>
  <si>
    <t>4312-10</t>
  </si>
  <si>
    <t>Payroll</t>
  </si>
  <si>
    <t>4312-11</t>
  </si>
  <si>
    <t>Full-time Wages</t>
  </si>
  <si>
    <t>4312-12</t>
  </si>
  <si>
    <t>Part-time Wages</t>
  </si>
  <si>
    <t>4312-13</t>
  </si>
  <si>
    <t>Overtime</t>
  </si>
  <si>
    <t>Total Payroll</t>
  </si>
  <si>
    <t>4312-20</t>
  </si>
  <si>
    <t>Administrative Expenses</t>
  </si>
  <si>
    <t>4312-21</t>
  </si>
  <si>
    <t>Office Supplies</t>
  </si>
  <si>
    <t>4312-22</t>
  </si>
  <si>
    <t>Professional Development</t>
  </si>
  <si>
    <t>4312-23</t>
  </si>
  <si>
    <t>Advertising</t>
  </si>
  <si>
    <t>4312-25</t>
  </si>
  <si>
    <t>Uniforms (PPE)</t>
  </si>
  <si>
    <t>4312-26</t>
  </si>
  <si>
    <t>Medical &amp; Drug Testing</t>
  </si>
  <si>
    <t>Total Other Admin. Expenses</t>
  </si>
  <si>
    <t>4312-30</t>
  </si>
  <si>
    <t>Highway Garage  Expenses</t>
  </si>
  <si>
    <t>4312-31</t>
  </si>
  <si>
    <t>Internet</t>
  </si>
  <si>
    <t>4312-32</t>
  </si>
  <si>
    <t>Electricity</t>
  </si>
  <si>
    <t>4312-33</t>
  </si>
  <si>
    <t>Telephone</t>
  </si>
  <si>
    <t>4312-34</t>
  </si>
  <si>
    <t>Propane / Heat</t>
  </si>
  <si>
    <t>4312-35</t>
  </si>
  <si>
    <t>Bldg. Maintenance</t>
  </si>
  <si>
    <t>Total Highway Garage Expenses</t>
  </si>
  <si>
    <t>4312-40</t>
  </si>
  <si>
    <t>Materials</t>
  </si>
  <si>
    <t>4312-41</t>
  </si>
  <si>
    <t>Road Salt / Additives</t>
  </si>
  <si>
    <t>4312-42</t>
  </si>
  <si>
    <t>Winter Sand</t>
  </si>
  <si>
    <t>4312-43</t>
  </si>
  <si>
    <t>Gravel / Processing</t>
  </si>
  <si>
    <t>4312-44</t>
  </si>
  <si>
    <t>Calcium Chloride</t>
  </si>
  <si>
    <t>4312-45</t>
  </si>
  <si>
    <t>Culvert/Grates</t>
  </si>
  <si>
    <t>4312-46</t>
  </si>
  <si>
    <t>Street and Traffic Signs</t>
  </si>
  <si>
    <t>4312-47</t>
  </si>
  <si>
    <t>Erosion Control (fabric, seeding, etc.)</t>
  </si>
  <si>
    <t>Total Materials</t>
  </si>
  <si>
    <t>4312-50</t>
  </si>
  <si>
    <t>Equipment &amp; Maintenance</t>
  </si>
  <si>
    <t>4312-51</t>
  </si>
  <si>
    <t>Truck Repair</t>
  </si>
  <si>
    <t>4312-52</t>
  </si>
  <si>
    <t>Truck Parts</t>
  </si>
  <si>
    <t>4312-53</t>
  </si>
  <si>
    <t>Heavy Equipment Repair</t>
  </si>
  <si>
    <t>4312-54</t>
  </si>
  <si>
    <t>Heavy Equipment Parts</t>
  </si>
  <si>
    <t>4312-55</t>
  </si>
  <si>
    <t>MV Registrations and Inspections</t>
  </si>
  <si>
    <t>4312-56</t>
  </si>
  <si>
    <t>Tires</t>
  </si>
  <si>
    <t>4312-57</t>
  </si>
  <si>
    <t>Welding and Tools</t>
  </si>
  <si>
    <t>4312-58</t>
  </si>
  <si>
    <t>Cutting Edges</t>
  </si>
  <si>
    <t>4312-59</t>
  </si>
  <si>
    <t>Chains</t>
  </si>
  <si>
    <t>4312-60</t>
  </si>
  <si>
    <t>Plow and Sander Repair</t>
  </si>
  <si>
    <t>4312-61</t>
  </si>
  <si>
    <t>Small Equipment Purch and Repair</t>
  </si>
  <si>
    <t>4312-62</t>
  </si>
  <si>
    <t>Supplies and Lubricants</t>
  </si>
  <si>
    <t>4312-63</t>
  </si>
  <si>
    <t>Radio  Maintenance</t>
  </si>
  <si>
    <t>4312-64</t>
  </si>
  <si>
    <t>Fuel - Gasoline</t>
  </si>
  <si>
    <t>4312-65</t>
  </si>
  <si>
    <t>Fuel - Diesel</t>
  </si>
  <si>
    <t>4312-66</t>
  </si>
  <si>
    <t>Miscellaneous</t>
  </si>
  <si>
    <t>Total Equipment &amp; Maintenance</t>
  </si>
  <si>
    <t>4312-70</t>
  </si>
  <si>
    <t>Other Services</t>
  </si>
  <si>
    <t>4312-71</t>
  </si>
  <si>
    <t>Mowing</t>
  </si>
  <si>
    <t>4312-72</t>
  </si>
  <si>
    <t>Tree Cutting</t>
  </si>
  <si>
    <t>4312-73</t>
  </si>
  <si>
    <t>Equipment Rental</t>
  </si>
  <si>
    <t>4312-74</t>
  </si>
  <si>
    <t>Engineering</t>
  </si>
  <si>
    <t>4312-75</t>
  </si>
  <si>
    <t>Vegetation Control</t>
  </si>
  <si>
    <t>Total Other Services</t>
  </si>
  <si>
    <t xml:space="preserve">TOTAL HIGHWAYS &amp; STREETS </t>
  </si>
  <si>
    <t>4312-90</t>
  </si>
  <si>
    <t>ASPHALT</t>
  </si>
  <si>
    <t>4313-00</t>
  </si>
  <si>
    <t>BRIDGES</t>
  </si>
  <si>
    <t>4316-00</t>
  </si>
  <si>
    <t>STREET LIGHTING</t>
  </si>
  <si>
    <t>TOTAL HIGHWAYS AND STREETS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</si>
</sst>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auto="1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slantDashDot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8" fillId="0" borderId="0" xfId="0" applyNumberFormat="1" applyFont="1"/>
    <xf numFmtId="44" fontId="3" fillId="0" borderId="1" xfId="0" applyNumberFormat="1" applyFont="1" applyBorder="1"/>
    <xf numFmtId="44" fontId="3" fillId="0" borderId="2" xfId="0" applyNumberFormat="1" applyFont="1" applyBorder="1"/>
    <xf numFmtId="44" fontId="3" fillId="0" borderId="0" xfId="0" applyNumberFormat="1" applyFont="1"/>
    <xf numFmtId="164" fontId="9" fillId="0" borderId="0" xfId="0" applyNumberFormat="1" applyFont="1" applyAlignment="1">
      <alignment horizontal="right"/>
    </xf>
    <xf numFmtId="44" fontId="2" fillId="0" borderId="0" xfId="0" applyNumberFormat="1" applyFont="1"/>
    <xf numFmtId="44" fontId="1" fillId="0" borderId="2" xfId="0" applyNumberFormat="1" applyFont="1" applyBorder="1"/>
    <xf numFmtId="44" fontId="1" fillId="0" borderId="0" xfId="0" applyNumberFormat="1" applyFont="1"/>
    <xf numFmtId="44" fontId="2" fillId="0" borderId="3" xfId="0" applyNumberFormat="1" applyFont="1" applyBorder="1"/>
    <xf numFmtId="44" fontId="3" fillId="0" borderId="4" xfId="0" applyNumberFormat="1" applyFont="1" applyBorder="1"/>
    <xf numFmtId="44" fontId="1" fillId="0" borderId="5" xfId="0" applyNumberFormat="1" applyFont="1" applyBorder="1"/>
    <xf numFmtId="44" fontId="1" fillId="0" borderId="4" xfId="0" applyNumberFormat="1" applyFont="1" applyBorder="1"/>
    <xf numFmtId="44" fontId="3" fillId="0" borderId="3" xfId="0" applyNumberFormat="1" applyFont="1" applyBorder="1"/>
    <xf numFmtId="164" fontId="9" fillId="0" borderId="3" xfId="0" applyNumberFormat="1" applyFont="1" applyBorder="1" applyAlignment="1">
      <alignment horizontal="right"/>
    </xf>
    <xf numFmtId="44" fontId="1" fillId="0" borderId="1" xfId="0" applyNumberFormat="1" applyFont="1" applyBorder="1"/>
    <xf numFmtId="44" fontId="1" fillId="0" borderId="6" xfId="0" applyNumberFormat="1" applyFont="1" applyBorder="1"/>
    <xf numFmtId="44" fontId="2" fillId="0" borderId="0" xfId="0" applyNumberFormat="1" applyFont="1" applyAlignment="1">
      <alignment horizontal="right"/>
    </xf>
    <xf numFmtId="44" fontId="1" fillId="2" borderId="0" xfId="0" applyNumberFormat="1" applyFont="1" applyFill="1"/>
    <xf numFmtId="44" fontId="2" fillId="0" borderId="7" xfId="0" applyNumberFormat="1" applyFont="1" applyBorder="1"/>
    <xf numFmtId="44" fontId="3" fillId="0" borderId="8" xfId="0" applyNumberFormat="1" applyFont="1" applyBorder="1"/>
    <xf numFmtId="44" fontId="1" fillId="0" borderId="9" xfId="0" applyNumberFormat="1" applyFont="1" applyBorder="1"/>
    <xf numFmtId="44" fontId="1" fillId="0" borderId="7" xfId="0" applyNumberFormat="1" applyFont="1" applyBorder="1"/>
    <xf numFmtId="44" fontId="3" fillId="0" borderId="7" xfId="0" applyNumberFormat="1" applyFont="1" applyBorder="1"/>
    <xf numFmtId="164" fontId="9" fillId="0" borderId="7" xfId="0" applyNumberFormat="1" applyFont="1" applyBorder="1" applyAlignment="1">
      <alignment horizontal="right"/>
    </xf>
    <xf numFmtId="44" fontId="2" fillId="0" borderId="10" xfId="0" applyNumberFormat="1" applyFont="1" applyBorder="1"/>
    <xf numFmtId="44" fontId="3" fillId="0" borderId="11" xfId="0" applyNumberFormat="1" applyFont="1" applyBorder="1"/>
    <xf numFmtId="44" fontId="1" fillId="0" borderId="12" xfId="0" applyNumberFormat="1" applyFont="1" applyBorder="1"/>
    <xf numFmtId="44" fontId="1" fillId="0" borderId="10" xfId="0" applyNumberFormat="1" applyFont="1" applyBorder="1"/>
    <xf numFmtId="44" fontId="3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44" fontId="8" fillId="0" borderId="10" xfId="0" applyNumberFormat="1" applyFont="1" applyBorder="1"/>
    <xf numFmtId="44" fontId="3" fillId="0" borderId="12" xfId="0" applyNumberFormat="1" applyFont="1" applyBorder="1"/>
  </cellXfs>
  <cellStyles count="1">
    <cellStyle name="Normal" xfId="0" builtinId="0"/>
  </cellStyles>
  <dxfs count="3">
    <dxf>
      <font>
        <color rgb="FFFF0000"/>
      </font>
    </dxf>
    <dxf>
      <font>
        <color theme="0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A8A6-B937-4058-A43E-D6A7DC4F2BEE}">
  <sheetPr codeName="Sheet8">
    <pageSetUpPr fitToPage="1"/>
  </sheetPr>
  <dimension ref="A1:K70"/>
  <sheetViews>
    <sheetView tabSelected="1" topLeftCell="A34" zoomScaleNormal="100" workbookViewId="0">
      <selection activeCell="I70" sqref="I70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9.88671875" style="1" bestFit="1" customWidth="1"/>
    <col min="4" max="6" width="16.88671875" style="14" bestFit="1" customWidth="1"/>
    <col min="7" max="7" width="16" style="10" bestFit="1" customWidth="1"/>
    <col min="8" max="8" width="16" style="15" bestFit="1" customWidth="1"/>
    <col min="9" max="9" width="16" style="16" bestFit="1" customWidth="1"/>
    <col min="10" max="10" width="16.77734375" style="12" bestFit="1" customWidth="1"/>
    <col min="11" max="11" width="13.109375" style="1" bestFit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7" t="s">
        <v>7</v>
      </c>
    </row>
    <row r="2" spans="1:11" s="8" customFormat="1" x14ac:dyDescent="0.35">
      <c r="A2" s="8" t="s">
        <v>8</v>
      </c>
      <c r="C2" s="8" t="s">
        <v>9</v>
      </c>
      <c r="D2" s="9"/>
      <c r="E2" s="9"/>
      <c r="F2" s="9"/>
      <c r="G2" s="10"/>
      <c r="H2" s="11"/>
      <c r="I2" s="12"/>
      <c r="J2" s="12">
        <f t="shared" ref="J2:J65" si="0">I2-G2</f>
        <v>0</v>
      </c>
      <c r="K2" s="13" t="str">
        <f t="shared" ref="K2:K65" si="1">(IF(I2=0,"",J2/G2))</f>
        <v/>
      </c>
    </row>
    <row r="3" spans="1:11" x14ac:dyDescent="0.35">
      <c r="A3" s="1" t="s">
        <v>10</v>
      </c>
      <c r="C3" s="1" t="s">
        <v>11</v>
      </c>
      <c r="J3" s="12">
        <f t="shared" si="0"/>
        <v>0</v>
      </c>
      <c r="K3" s="13" t="str">
        <f t="shared" si="1"/>
        <v/>
      </c>
    </row>
    <row r="4" spans="1:11" x14ac:dyDescent="0.35">
      <c r="B4" s="1" t="s">
        <v>12</v>
      </c>
      <c r="C4" s="1" t="s">
        <v>13</v>
      </c>
      <c r="D4" s="14">
        <v>142283.9</v>
      </c>
      <c r="E4" s="14">
        <v>144028.6</v>
      </c>
      <c r="F4" s="14">
        <v>143031.26999999999</v>
      </c>
      <c r="G4" s="10">
        <v>149620</v>
      </c>
      <c r="H4" s="15">
        <v>103809.92</v>
      </c>
      <c r="I4" s="16">
        <v>160250</v>
      </c>
      <c r="J4" s="12">
        <f t="shared" si="0"/>
        <v>10630</v>
      </c>
      <c r="K4" s="13">
        <f t="shared" si="1"/>
        <v>7.1046651517176845E-2</v>
      </c>
    </row>
    <row r="5" spans="1:11" x14ac:dyDescent="0.35">
      <c r="B5" s="1" t="s">
        <v>14</v>
      </c>
      <c r="C5" s="1" t="s">
        <v>15</v>
      </c>
      <c r="D5" s="14">
        <v>41516.33</v>
      </c>
      <c r="E5" s="14">
        <v>46956.81</v>
      </c>
      <c r="F5" s="14">
        <v>46037.7</v>
      </c>
      <c r="G5" s="10">
        <v>45400</v>
      </c>
      <c r="H5" s="15">
        <v>33495.370000000003</v>
      </c>
      <c r="I5" s="16">
        <v>48600</v>
      </c>
      <c r="J5" s="12">
        <f t="shared" si="0"/>
        <v>3200</v>
      </c>
      <c r="K5" s="13">
        <f t="shared" si="1"/>
        <v>7.0484581497797363E-2</v>
      </c>
    </row>
    <row r="6" spans="1:11" x14ac:dyDescent="0.35">
      <c r="B6" s="1" t="s">
        <v>16</v>
      </c>
      <c r="C6" s="1" t="s">
        <v>17</v>
      </c>
      <c r="D6" s="14">
        <v>14796.88</v>
      </c>
      <c r="E6" s="14">
        <v>16860.22</v>
      </c>
      <c r="F6" s="14">
        <v>17496.41</v>
      </c>
      <c r="G6" s="10">
        <v>26100</v>
      </c>
      <c r="H6" s="15">
        <v>22034.3</v>
      </c>
      <c r="I6" s="16">
        <v>28000</v>
      </c>
      <c r="J6" s="12">
        <f t="shared" si="0"/>
        <v>1900</v>
      </c>
      <c r="K6" s="13">
        <f t="shared" si="1"/>
        <v>7.2796934865900387E-2</v>
      </c>
    </row>
    <row r="7" spans="1:11" ht="18.600000000000001" thickBot="1" x14ac:dyDescent="0.4">
      <c r="C7" s="1" t="s">
        <v>18</v>
      </c>
      <c r="D7" s="17">
        <v>198597.11</v>
      </c>
      <c r="E7" s="17">
        <v>207845.63</v>
      </c>
      <c r="F7" s="17">
        <v>206565.37999999998</v>
      </c>
      <c r="G7" s="18">
        <v>221120</v>
      </c>
      <c r="H7" s="19">
        <v>159339.59</v>
      </c>
      <c r="I7" s="20">
        <f>SUM(I4:I6)</f>
        <v>236850</v>
      </c>
      <c r="J7" s="21">
        <f t="shared" si="0"/>
        <v>15730</v>
      </c>
      <c r="K7" s="22">
        <f t="shared" si="1"/>
        <v>7.1137843704775688E-2</v>
      </c>
    </row>
    <row r="8" spans="1:11" s="8" customFormat="1" x14ac:dyDescent="0.35">
      <c r="A8" s="1"/>
      <c r="B8" s="1"/>
      <c r="C8" s="1"/>
      <c r="D8" s="9"/>
      <c r="E8" s="9"/>
      <c r="F8" s="9"/>
      <c r="G8" s="10"/>
      <c r="H8" s="11"/>
      <c r="I8" s="23"/>
      <c r="J8" s="12">
        <f t="shared" si="0"/>
        <v>0</v>
      </c>
      <c r="K8" s="13" t="str">
        <f t="shared" si="1"/>
        <v/>
      </c>
    </row>
    <row r="9" spans="1:11" x14ac:dyDescent="0.35">
      <c r="A9" s="1" t="s">
        <v>19</v>
      </c>
      <c r="C9" s="1" t="s">
        <v>20</v>
      </c>
      <c r="I9" s="23"/>
      <c r="J9" s="12">
        <f t="shared" si="0"/>
        <v>0</v>
      </c>
      <c r="K9" s="13" t="str">
        <f t="shared" si="1"/>
        <v/>
      </c>
    </row>
    <row r="10" spans="1:11" x14ac:dyDescent="0.35">
      <c r="B10" s="1" t="s">
        <v>21</v>
      </c>
      <c r="C10" s="1" t="s">
        <v>22</v>
      </c>
      <c r="D10" s="14">
        <v>373.17</v>
      </c>
      <c r="E10" s="14">
        <v>164.2</v>
      </c>
      <c r="F10" s="14">
        <v>607.85</v>
      </c>
      <c r="G10" s="10">
        <v>400</v>
      </c>
      <c r="H10" s="15">
        <v>237.99</v>
      </c>
      <c r="I10" s="24"/>
      <c r="J10" s="12">
        <f t="shared" si="0"/>
        <v>-400</v>
      </c>
      <c r="K10" s="13" t="str">
        <f t="shared" si="1"/>
        <v/>
      </c>
    </row>
    <row r="11" spans="1:11" x14ac:dyDescent="0.35">
      <c r="B11" s="1" t="s">
        <v>23</v>
      </c>
      <c r="C11" s="1" t="s">
        <v>24</v>
      </c>
      <c r="D11" s="14">
        <v>0</v>
      </c>
      <c r="E11" s="14">
        <v>75</v>
      </c>
      <c r="G11" s="10">
        <v>400</v>
      </c>
      <c r="H11" s="15">
        <v>0</v>
      </c>
      <c r="I11" s="24"/>
      <c r="J11" s="12">
        <f t="shared" si="0"/>
        <v>-400</v>
      </c>
      <c r="K11" s="13" t="str">
        <f t="shared" si="1"/>
        <v/>
      </c>
    </row>
    <row r="12" spans="1:11" x14ac:dyDescent="0.35">
      <c r="B12" s="1" t="s">
        <v>25</v>
      </c>
      <c r="C12" s="1" t="s">
        <v>26</v>
      </c>
      <c r="D12" s="14">
        <v>0</v>
      </c>
      <c r="E12" s="14">
        <v>0</v>
      </c>
      <c r="G12" s="10">
        <v>250</v>
      </c>
      <c r="H12" s="15">
        <v>0</v>
      </c>
      <c r="I12" s="24"/>
      <c r="J12" s="12">
        <f t="shared" si="0"/>
        <v>-250</v>
      </c>
      <c r="K12" s="13" t="str">
        <f t="shared" si="1"/>
        <v/>
      </c>
    </row>
    <row r="13" spans="1:11" x14ac:dyDescent="0.35">
      <c r="B13" s="1" t="s">
        <v>27</v>
      </c>
      <c r="C13" s="1" t="s">
        <v>28</v>
      </c>
      <c r="D13" s="14">
        <v>3464.73</v>
      </c>
      <c r="E13" s="14">
        <v>3667.05</v>
      </c>
      <c r="F13" s="14">
        <v>3452.78</v>
      </c>
      <c r="G13" s="10">
        <v>3000</v>
      </c>
      <c r="H13" s="15">
        <v>2350.96</v>
      </c>
      <c r="I13" s="24"/>
      <c r="J13" s="12">
        <f t="shared" si="0"/>
        <v>-3000</v>
      </c>
      <c r="K13" s="13" t="str">
        <f t="shared" si="1"/>
        <v/>
      </c>
    </row>
    <row r="14" spans="1:11" x14ac:dyDescent="0.35">
      <c r="B14" s="1" t="s">
        <v>29</v>
      </c>
      <c r="C14" s="1" t="s">
        <v>30</v>
      </c>
      <c r="D14" s="14">
        <v>1082.75</v>
      </c>
      <c r="E14" s="14">
        <v>0</v>
      </c>
      <c r="F14" s="14">
        <v>723.25</v>
      </c>
      <c r="G14" s="10">
        <v>600</v>
      </c>
      <c r="H14" s="15">
        <v>767.5</v>
      </c>
      <c r="I14" s="24"/>
      <c r="J14" s="12">
        <f t="shared" si="0"/>
        <v>-600</v>
      </c>
      <c r="K14" s="13" t="str">
        <f t="shared" si="1"/>
        <v/>
      </c>
    </row>
    <row r="15" spans="1:11" ht="18.600000000000001" thickBot="1" x14ac:dyDescent="0.4">
      <c r="C15" s="1" t="s">
        <v>31</v>
      </c>
      <c r="D15" s="17">
        <v>4920.6499999999996</v>
      </c>
      <c r="E15" s="17">
        <v>3906.25</v>
      </c>
      <c r="F15" s="17">
        <v>4783.88</v>
      </c>
      <c r="G15" s="18">
        <v>4650</v>
      </c>
      <c r="H15" s="19">
        <v>3356.45</v>
      </c>
      <c r="I15" s="20">
        <f>SUM(I10:I14)</f>
        <v>0</v>
      </c>
      <c r="J15" s="21">
        <f t="shared" si="0"/>
        <v>-4650</v>
      </c>
      <c r="K15" s="22" t="str">
        <f t="shared" si="1"/>
        <v/>
      </c>
    </row>
    <row r="16" spans="1:11" x14ac:dyDescent="0.35">
      <c r="I16" s="23"/>
      <c r="J16" s="12">
        <f t="shared" si="0"/>
        <v>0</v>
      </c>
      <c r="K16" s="13" t="str">
        <f t="shared" si="1"/>
        <v/>
      </c>
    </row>
    <row r="17" spans="1:11" x14ac:dyDescent="0.35">
      <c r="A17" s="1" t="s">
        <v>32</v>
      </c>
      <c r="C17" s="1" t="s">
        <v>33</v>
      </c>
      <c r="I17" s="23"/>
      <c r="J17" s="12">
        <f t="shared" si="0"/>
        <v>0</v>
      </c>
      <c r="K17" s="13" t="str">
        <f t="shared" si="1"/>
        <v/>
      </c>
    </row>
    <row r="18" spans="1:11" x14ac:dyDescent="0.35">
      <c r="B18" s="1" t="s">
        <v>34</v>
      </c>
      <c r="C18" s="1" t="s">
        <v>35</v>
      </c>
      <c r="D18" s="14">
        <v>1540.8</v>
      </c>
      <c r="E18" s="14">
        <v>1669.2</v>
      </c>
      <c r="F18" s="14">
        <v>1454.4</v>
      </c>
      <c r="G18" s="10">
        <v>1590</v>
      </c>
      <c r="H18" s="15">
        <v>1055.2</v>
      </c>
      <c r="I18" s="23">
        <v>1590</v>
      </c>
      <c r="J18" s="12">
        <f t="shared" si="0"/>
        <v>0</v>
      </c>
      <c r="K18" s="13">
        <f t="shared" si="1"/>
        <v>0</v>
      </c>
    </row>
    <row r="19" spans="1:11" x14ac:dyDescent="0.35">
      <c r="B19" s="1" t="s">
        <v>36</v>
      </c>
      <c r="C19" s="1" t="s">
        <v>37</v>
      </c>
      <c r="D19" s="14">
        <v>3454.99</v>
      </c>
      <c r="E19" s="14">
        <v>3258.93</v>
      </c>
      <c r="F19" s="14">
        <v>2937</v>
      </c>
      <c r="G19" s="10">
        <v>5440</v>
      </c>
      <c r="H19" s="15">
        <v>2787.64</v>
      </c>
      <c r="I19" s="23">
        <v>4550</v>
      </c>
      <c r="J19" s="12">
        <f t="shared" si="0"/>
        <v>-890</v>
      </c>
      <c r="K19" s="13">
        <f t="shared" si="1"/>
        <v>-0.16360294117647059</v>
      </c>
    </row>
    <row r="20" spans="1:11" x14ac:dyDescent="0.35">
      <c r="B20" s="1" t="s">
        <v>38</v>
      </c>
      <c r="C20" s="1" t="s">
        <v>39</v>
      </c>
      <c r="D20" s="14">
        <v>747.53</v>
      </c>
      <c r="E20" s="14">
        <v>585.03</v>
      </c>
      <c r="F20" s="14">
        <v>524.32000000000005</v>
      </c>
      <c r="G20" s="10">
        <v>710</v>
      </c>
      <c r="H20" s="15">
        <v>536.58000000000004</v>
      </c>
      <c r="I20" s="16">
        <v>750</v>
      </c>
      <c r="J20" s="12">
        <f t="shared" si="0"/>
        <v>40</v>
      </c>
      <c r="K20" s="13">
        <f t="shared" si="1"/>
        <v>5.6338028169014086E-2</v>
      </c>
    </row>
    <row r="21" spans="1:11" x14ac:dyDescent="0.35">
      <c r="B21" s="1" t="s">
        <v>40</v>
      </c>
      <c r="C21" s="1" t="s">
        <v>41</v>
      </c>
      <c r="D21" s="14">
        <v>5353.77</v>
      </c>
      <c r="E21" s="14">
        <v>5846.57</v>
      </c>
      <c r="F21" s="25">
        <v>6293.67</v>
      </c>
      <c r="G21" s="10">
        <v>6950</v>
      </c>
      <c r="H21" s="15">
        <v>4665.43</v>
      </c>
      <c r="I21" s="16">
        <v>6100</v>
      </c>
      <c r="J21" s="12">
        <f t="shared" si="0"/>
        <v>-850</v>
      </c>
      <c r="K21" s="13">
        <f t="shared" si="1"/>
        <v>-0.1223021582733813</v>
      </c>
    </row>
    <row r="22" spans="1:11" x14ac:dyDescent="0.35">
      <c r="B22" s="1" t="s">
        <v>42</v>
      </c>
      <c r="C22" s="1" t="s">
        <v>43</v>
      </c>
      <c r="D22" s="14">
        <v>5350.83</v>
      </c>
      <c r="E22" s="14">
        <v>1349.65</v>
      </c>
      <c r="F22" s="25">
        <v>1356.56</v>
      </c>
      <c r="G22" s="10">
        <v>1500</v>
      </c>
      <c r="H22" s="15">
        <v>5728.77</v>
      </c>
      <c r="I22" s="24"/>
      <c r="J22" s="12">
        <f t="shared" si="0"/>
        <v>-1500</v>
      </c>
      <c r="K22" s="13" t="str">
        <f t="shared" si="1"/>
        <v/>
      </c>
    </row>
    <row r="23" spans="1:11" ht="18.600000000000001" thickBot="1" x14ac:dyDescent="0.4">
      <c r="C23" s="1" t="s">
        <v>44</v>
      </c>
      <c r="D23" s="17">
        <v>16447.919999999998</v>
      </c>
      <c r="E23" s="17">
        <v>12709.38</v>
      </c>
      <c r="F23" s="17">
        <v>12565.949999999999</v>
      </c>
      <c r="G23" s="18">
        <v>16190</v>
      </c>
      <c r="H23" s="19">
        <v>14773.62</v>
      </c>
      <c r="I23" s="20">
        <f>SUM(I18:I22)</f>
        <v>12990</v>
      </c>
      <c r="J23" s="21">
        <f t="shared" si="0"/>
        <v>-3200</v>
      </c>
      <c r="K23" s="22">
        <f t="shared" si="1"/>
        <v>-0.19765287214329832</v>
      </c>
    </row>
    <row r="24" spans="1:11" x14ac:dyDescent="0.35">
      <c r="F24" s="25"/>
      <c r="I24" s="23"/>
      <c r="J24" s="12">
        <f t="shared" si="0"/>
        <v>0</v>
      </c>
      <c r="K24" s="13" t="str">
        <f t="shared" si="1"/>
        <v/>
      </c>
    </row>
    <row r="25" spans="1:11" x14ac:dyDescent="0.35">
      <c r="A25" s="1" t="s">
        <v>45</v>
      </c>
      <c r="C25" s="1" t="s">
        <v>46</v>
      </c>
      <c r="F25" s="25"/>
      <c r="I25" s="23"/>
      <c r="J25" s="12">
        <f t="shared" si="0"/>
        <v>0</v>
      </c>
      <c r="K25" s="13" t="str">
        <f t="shared" si="1"/>
        <v/>
      </c>
    </row>
    <row r="26" spans="1:11" x14ac:dyDescent="0.35">
      <c r="B26" s="1" t="s">
        <v>47</v>
      </c>
      <c r="C26" s="1" t="s">
        <v>48</v>
      </c>
      <c r="D26" s="14">
        <v>33829.99</v>
      </c>
      <c r="E26" s="14">
        <v>29585.65</v>
      </c>
      <c r="F26" s="25">
        <v>50373.48</v>
      </c>
      <c r="G26" s="10">
        <v>60000</v>
      </c>
      <c r="H26" s="15">
        <v>43096.88</v>
      </c>
      <c r="I26" s="23">
        <v>60000</v>
      </c>
      <c r="J26" s="12">
        <f t="shared" si="0"/>
        <v>0</v>
      </c>
      <c r="K26" s="13">
        <f t="shared" si="1"/>
        <v>0</v>
      </c>
    </row>
    <row r="27" spans="1:11" x14ac:dyDescent="0.35">
      <c r="B27" s="1" t="s">
        <v>49</v>
      </c>
      <c r="C27" s="1" t="s">
        <v>50</v>
      </c>
      <c r="D27" s="14">
        <v>11000</v>
      </c>
      <c r="E27" s="14">
        <v>17000</v>
      </c>
      <c r="F27" s="14">
        <v>16998</v>
      </c>
      <c r="G27" s="10">
        <v>17000</v>
      </c>
      <c r="H27" s="15">
        <v>0</v>
      </c>
      <c r="I27" s="24"/>
      <c r="J27" s="12">
        <f t="shared" si="0"/>
        <v>-17000</v>
      </c>
      <c r="K27" s="13" t="str">
        <f t="shared" si="1"/>
        <v/>
      </c>
    </row>
    <row r="28" spans="1:11" x14ac:dyDescent="0.35">
      <c r="B28" s="1" t="s">
        <v>51</v>
      </c>
      <c r="C28" s="1" t="s">
        <v>52</v>
      </c>
      <c r="D28" s="14">
        <v>27500</v>
      </c>
      <c r="E28" s="14">
        <v>11851</v>
      </c>
      <c r="F28" s="14">
        <v>11990</v>
      </c>
      <c r="G28" s="10">
        <v>21500</v>
      </c>
      <c r="H28" s="15">
        <v>0</v>
      </c>
      <c r="I28" s="24"/>
      <c r="J28" s="12">
        <f t="shared" si="0"/>
        <v>-21500</v>
      </c>
      <c r="K28" s="13" t="str">
        <f t="shared" si="1"/>
        <v/>
      </c>
    </row>
    <row r="29" spans="1:11" x14ac:dyDescent="0.35">
      <c r="B29" s="1" t="s">
        <v>53</v>
      </c>
      <c r="C29" s="1" t="s">
        <v>54</v>
      </c>
      <c r="D29" s="14">
        <v>5995</v>
      </c>
      <c r="E29" s="14">
        <v>5995</v>
      </c>
      <c r="F29" s="14">
        <v>6044.96</v>
      </c>
      <c r="G29" s="10">
        <v>6000</v>
      </c>
      <c r="H29" s="15">
        <v>6495</v>
      </c>
      <c r="I29" s="24"/>
      <c r="J29" s="12">
        <f t="shared" si="0"/>
        <v>-6000</v>
      </c>
      <c r="K29" s="13" t="str">
        <f t="shared" si="1"/>
        <v/>
      </c>
    </row>
    <row r="30" spans="1:11" x14ac:dyDescent="0.35">
      <c r="B30" s="1" t="s">
        <v>55</v>
      </c>
      <c r="C30" s="1" t="s">
        <v>56</v>
      </c>
      <c r="D30" s="14">
        <v>7499.04</v>
      </c>
      <c r="E30" s="14">
        <v>10999.1</v>
      </c>
      <c r="F30" s="14">
        <v>4209.8</v>
      </c>
      <c r="G30" s="10">
        <v>10000</v>
      </c>
      <c r="H30" s="15">
        <v>797.5</v>
      </c>
      <c r="I30" s="24"/>
      <c r="J30" s="12">
        <f t="shared" si="0"/>
        <v>-10000</v>
      </c>
      <c r="K30" s="13" t="str">
        <f t="shared" si="1"/>
        <v/>
      </c>
    </row>
    <row r="31" spans="1:11" x14ac:dyDescent="0.35">
      <c r="B31" s="1" t="s">
        <v>57</v>
      </c>
      <c r="C31" s="1" t="s">
        <v>58</v>
      </c>
      <c r="D31" s="14">
        <v>895.67</v>
      </c>
      <c r="E31" s="14">
        <v>973.8</v>
      </c>
      <c r="F31" s="14">
        <v>393.55</v>
      </c>
      <c r="G31" s="10">
        <v>1500</v>
      </c>
      <c r="H31" s="15">
        <v>104.98</v>
      </c>
      <c r="I31" s="24"/>
      <c r="J31" s="12">
        <f t="shared" si="0"/>
        <v>-1500</v>
      </c>
      <c r="K31" s="13" t="str">
        <f t="shared" si="1"/>
        <v/>
      </c>
    </row>
    <row r="32" spans="1:11" x14ac:dyDescent="0.35">
      <c r="B32" s="1" t="s">
        <v>59</v>
      </c>
      <c r="C32" s="1" t="s">
        <v>60</v>
      </c>
      <c r="D32" s="14">
        <v>0</v>
      </c>
      <c r="E32" s="14">
        <v>0</v>
      </c>
      <c r="F32" s="14">
        <v>0</v>
      </c>
      <c r="G32" s="10">
        <v>400</v>
      </c>
      <c r="H32" s="15">
        <v>0</v>
      </c>
      <c r="I32" s="24"/>
      <c r="J32" s="12">
        <f t="shared" si="0"/>
        <v>-400</v>
      </c>
      <c r="K32" s="13" t="str">
        <f t="shared" si="1"/>
        <v/>
      </c>
    </row>
    <row r="33" spans="1:11" ht="18.600000000000001" thickBot="1" x14ac:dyDescent="0.4">
      <c r="C33" s="1" t="s">
        <v>61</v>
      </c>
      <c r="D33" s="17">
        <v>86719.699999999983</v>
      </c>
      <c r="E33" s="17">
        <v>76404.55</v>
      </c>
      <c r="F33" s="17">
        <v>90009.790000000023</v>
      </c>
      <c r="G33" s="18">
        <v>116400</v>
      </c>
      <c r="H33" s="19">
        <v>50494.36</v>
      </c>
      <c r="I33" s="20">
        <f>SUM(I26:I32)</f>
        <v>60000</v>
      </c>
      <c r="J33" s="21">
        <f t="shared" si="0"/>
        <v>-56400</v>
      </c>
      <c r="K33" s="22">
        <f t="shared" si="1"/>
        <v>-0.4845360824742268</v>
      </c>
    </row>
    <row r="34" spans="1:11" x14ac:dyDescent="0.35">
      <c r="J34" s="12">
        <f t="shared" si="0"/>
        <v>0</v>
      </c>
      <c r="K34" s="13" t="str">
        <f t="shared" si="1"/>
        <v/>
      </c>
    </row>
    <row r="35" spans="1:11" x14ac:dyDescent="0.35">
      <c r="A35" s="1" t="s">
        <v>62</v>
      </c>
      <c r="C35" s="1" t="s">
        <v>63</v>
      </c>
      <c r="J35" s="12">
        <f t="shared" si="0"/>
        <v>0</v>
      </c>
      <c r="K35" s="13" t="str">
        <f t="shared" si="1"/>
        <v/>
      </c>
    </row>
    <row r="36" spans="1:11" x14ac:dyDescent="0.35">
      <c r="B36" s="1" t="s">
        <v>64</v>
      </c>
      <c r="C36" s="1" t="s">
        <v>65</v>
      </c>
      <c r="D36" s="14">
        <v>7570.55</v>
      </c>
      <c r="E36" s="14">
        <v>9066.73</v>
      </c>
      <c r="F36" s="14">
        <v>6121.48</v>
      </c>
      <c r="G36" s="10">
        <v>11000</v>
      </c>
      <c r="H36" s="15">
        <v>3824.69</v>
      </c>
      <c r="I36" s="24"/>
      <c r="J36" s="12">
        <f t="shared" si="0"/>
        <v>-11000</v>
      </c>
      <c r="K36" s="13" t="str">
        <f t="shared" si="1"/>
        <v/>
      </c>
    </row>
    <row r="37" spans="1:11" x14ac:dyDescent="0.35">
      <c r="B37" s="1" t="s">
        <v>66</v>
      </c>
      <c r="C37" s="1" t="s">
        <v>67</v>
      </c>
      <c r="D37" s="14">
        <v>14273.62</v>
      </c>
      <c r="E37" s="14">
        <v>12117.24</v>
      </c>
      <c r="F37" s="14">
        <v>11830.05</v>
      </c>
      <c r="G37" s="10">
        <v>9500</v>
      </c>
      <c r="H37" s="15">
        <v>5114.01</v>
      </c>
      <c r="I37" s="24"/>
      <c r="J37" s="12">
        <f t="shared" si="0"/>
        <v>-9500</v>
      </c>
      <c r="K37" s="13" t="str">
        <f t="shared" si="1"/>
        <v/>
      </c>
    </row>
    <row r="38" spans="1:11" x14ac:dyDescent="0.35">
      <c r="B38" s="1" t="s">
        <v>68</v>
      </c>
      <c r="C38" s="1" t="s">
        <v>69</v>
      </c>
      <c r="D38" s="14">
        <v>855</v>
      </c>
      <c r="E38" s="14">
        <v>627</v>
      </c>
      <c r="F38" s="14">
        <v>1890</v>
      </c>
      <c r="G38" s="10">
        <v>3000</v>
      </c>
      <c r="H38" s="15">
        <v>4482.9799999999996</v>
      </c>
      <c r="I38" s="24"/>
      <c r="J38" s="12">
        <f t="shared" si="0"/>
        <v>-3000</v>
      </c>
      <c r="K38" s="13" t="str">
        <f t="shared" si="1"/>
        <v/>
      </c>
    </row>
    <row r="39" spans="1:11" x14ac:dyDescent="0.35">
      <c r="B39" s="1" t="s">
        <v>70</v>
      </c>
      <c r="C39" s="1" t="s">
        <v>71</v>
      </c>
      <c r="D39" s="14">
        <v>5591.95</v>
      </c>
      <c r="E39" s="14">
        <v>1163.3599999999999</v>
      </c>
      <c r="F39" s="14">
        <v>5561.57</v>
      </c>
      <c r="G39" s="10">
        <v>3000</v>
      </c>
      <c r="H39" s="15">
        <v>5556.67</v>
      </c>
      <c r="I39" s="24"/>
      <c r="J39" s="12">
        <f t="shared" si="0"/>
        <v>-3000</v>
      </c>
      <c r="K39" s="13" t="str">
        <f t="shared" si="1"/>
        <v/>
      </c>
    </row>
    <row r="40" spans="1:11" x14ac:dyDescent="0.35">
      <c r="B40" s="1" t="s">
        <v>72</v>
      </c>
      <c r="C40" s="1" t="s">
        <v>73</v>
      </c>
      <c r="D40" s="14">
        <v>258</v>
      </c>
      <c r="E40" s="14">
        <v>300</v>
      </c>
      <c r="F40" s="14">
        <v>300</v>
      </c>
      <c r="G40" s="10">
        <v>550</v>
      </c>
      <c r="H40" s="15">
        <v>50</v>
      </c>
      <c r="I40" s="24"/>
      <c r="J40" s="12">
        <f t="shared" si="0"/>
        <v>-550</v>
      </c>
      <c r="K40" s="13" t="str">
        <f t="shared" si="1"/>
        <v/>
      </c>
    </row>
    <row r="41" spans="1:11" x14ac:dyDescent="0.35">
      <c r="B41" s="1" t="s">
        <v>74</v>
      </c>
      <c r="C41" s="1" t="s">
        <v>75</v>
      </c>
      <c r="D41" s="14">
        <v>4329.5</v>
      </c>
      <c r="E41" s="14">
        <v>6241.5</v>
      </c>
      <c r="F41" s="14">
        <v>11049.04</v>
      </c>
      <c r="G41" s="10">
        <v>4000</v>
      </c>
      <c r="H41" s="15">
        <v>3870</v>
      </c>
      <c r="I41" s="24"/>
      <c r="J41" s="12">
        <f t="shared" si="0"/>
        <v>-4000</v>
      </c>
      <c r="K41" s="13" t="str">
        <f t="shared" si="1"/>
        <v/>
      </c>
    </row>
    <row r="42" spans="1:11" x14ac:dyDescent="0.35">
      <c r="B42" s="1" t="s">
        <v>76</v>
      </c>
      <c r="C42" s="1" t="s">
        <v>77</v>
      </c>
      <c r="D42" s="14">
        <v>3797.81</v>
      </c>
      <c r="E42" s="14">
        <v>4662.6499999999996</v>
      </c>
      <c r="F42" s="14">
        <v>1397.53</v>
      </c>
      <c r="G42" s="10">
        <v>2200</v>
      </c>
      <c r="H42" s="15">
        <v>1329.77</v>
      </c>
      <c r="I42" s="24"/>
      <c r="J42" s="12">
        <f t="shared" si="0"/>
        <v>-2200</v>
      </c>
      <c r="K42" s="13" t="str">
        <f t="shared" si="1"/>
        <v/>
      </c>
    </row>
    <row r="43" spans="1:11" x14ac:dyDescent="0.35">
      <c r="B43" s="1" t="s">
        <v>78</v>
      </c>
      <c r="C43" s="1" t="s">
        <v>79</v>
      </c>
      <c r="D43" s="14">
        <v>5072.7299999999996</v>
      </c>
      <c r="E43" s="14">
        <v>5077.01</v>
      </c>
      <c r="F43" s="14">
        <v>5820.26</v>
      </c>
      <c r="G43" s="10">
        <v>5000</v>
      </c>
      <c r="H43" s="15">
        <v>6133.7</v>
      </c>
      <c r="I43" s="24"/>
      <c r="J43" s="12">
        <f t="shared" si="0"/>
        <v>-5000</v>
      </c>
      <c r="K43" s="13" t="str">
        <f t="shared" si="1"/>
        <v/>
      </c>
    </row>
    <row r="44" spans="1:11" x14ac:dyDescent="0.35">
      <c r="B44" s="1" t="s">
        <v>80</v>
      </c>
      <c r="C44" s="1" t="s">
        <v>81</v>
      </c>
      <c r="D44" s="14">
        <v>1640.72</v>
      </c>
      <c r="E44" s="14">
        <v>488</v>
      </c>
      <c r="F44" s="14">
        <v>830.76</v>
      </c>
      <c r="G44" s="10">
        <v>1500</v>
      </c>
      <c r="H44" s="15">
        <v>359.94</v>
      </c>
      <c r="I44" s="24"/>
      <c r="J44" s="12">
        <f t="shared" si="0"/>
        <v>-1500</v>
      </c>
      <c r="K44" s="13" t="str">
        <f t="shared" si="1"/>
        <v/>
      </c>
    </row>
    <row r="45" spans="1:11" x14ac:dyDescent="0.35">
      <c r="B45" s="1" t="s">
        <v>82</v>
      </c>
      <c r="C45" s="1" t="s">
        <v>83</v>
      </c>
      <c r="D45" s="14">
        <v>11951.98</v>
      </c>
      <c r="E45" s="14">
        <v>4824.32</v>
      </c>
      <c r="F45" s="14">
        <v>2936.59</v>
      </c>
      <c r="G45" s="10">
        <v>4300</v>
      </c>
      <c r="H45" s="15">
        <v>1425.73</v>
      </c>
      <c r="I45" s="24"/>
      <c r="J45" s="12">
        <f t="shared" si="0"/>
        <v>-4300</v>
      </c>
      <c r="K45" s="13" t="str">
        <f t="shared" si="1"/>
        <v/>
      </c>
    </row>
    <row r="46" spans="1:11" x14ac:dyDescent="0.35">
      <c r="B46" s="1" t="s">
        <v>84</v>
      </c>
      <c r="C46" s="1" t="s">
        <v>85</v>
      </c>
      <c r="D46" s="14">
        <v>738.88</v>
      </c>
      <c r="E46" s="14">
        <v>2363.48</v>
      </c>
      <c r="F46" s="14">
        <v>345.46</v>
      </c>
      <c r="G46" s="10">
        <v>700</v>
      </c>
      <c r="H46" s="15">
        <v>293.95</v>
      </c>
      <c r="I46" s="24"/>
      <c r="J46" s="12">
        <f t="shared" si="0"/>
        <v>-700</v>
      </c>
      <c r="K46" s="13" t="str">
        <f t="shared" si="1"/>
        <v/>
      </c>
    </row>
    <row r="47" spans="1:11" x14ac:dyDescent="0.35">
      <c r="B47" s="1" t="s">
        <v>86</v>
      </c>
      <c r="C47" s="1" t="s">
        <v>87</v>
      </c>
      <c r="D47" s="14">
        <v>6103.32</v>
      </c>
      <c r="E47" s="14">
        <v>6326.26</v>
      </c>
      <c r="F47" s="14">
        <v>4448.3599999999997</v>
      </c>
      <c r="G47" s="10">
        <v>4500</v>
      </c>
      <c r="H47" s="15">
        <v>1626.92</v>
      </c>
      <c r="I47" s="24"/>
      <c r="J47" s="12">
        <f t="shared" si="0"/>
        <v>-4500</v>
      </c>
      <c r="K47" s="13" t="str">
        <f t="shared" si="1"/>
        <v/>
      </c>
    </row>
    <row r="48" spans="1:11" x14ac:dyDescent="0.35">
      <c r="B48" s="1" t="s">
        <v>88</v>
      </c>
      <c r="C48" s="1" t="s">
        <v>89</v>
      </c>
      <c r="D48" s="14">
        <v>1436.45</v>
      </c>
      <c r="E48" s="14">
        <v>1614.4</v>
      </c>
      <c r="F48" s="14">
        <v>1374.54</v>
      </c>
      <c r="G48" s="10">
        <v>750</v>
      </c>
      <c r="H48" s="15">
        <v>131.66</v>
      </c>
      <c r="I48" s="24"/>
      <c r="J48" s="12">
        <f t="shared" si="0"/>
        <v>-750</v>
      </c>
      <c r="K48" s="13" t="str">
        <f t="shared" si="1"/>
        <v/>
      </c>
    </row>
    <row r="49" spans="1:11" x14ac:dyDescent="0.35">
      <c r="B49" s="1" t="s">
        <v>90</v>
      </c>
      <c r="C49" s="1" t="s">
        <v>91</v>
      </c>
      <c r="D49" s="14">
        <v>4075.94</v>
      </c>
      <c r="E49" s="14">
        <v>5569.46</v>
      </c>
      <c r="F49" s="14">
        <v>9875.2900000000009</v>
      </c>
      <c r="G49" s="10">
        <v>8750</v>
      </c>
      <c r="H49" s="15">
        <v>5848.84</v>
      </c>
      <c r="I49" s="26">
        <v>8750</v>
      </c>
      <c r="J49" s="12">
        <f t="shared" si="0"/>
        <v>0</v>
      </c>
      <c r="K49" s="13">
        <f t="shared" si="1"/>
        <v>0</v>
      </c>
    </row>
    <row r="50" spans="1:11" x14ac:dyDescent="0.35">
      <c r="B50" s="1" t="s">
        <v>92</v>
      </c>
      <c r="C50" s="1" t="s">
        <v>93</v>
      </c>
      <c r="D50" s="14">
        <v>17455.849999999999</v>
      </c>
      <c r="E50" s="14">
        <v>20325.72</v>
      </c>
      <c r="F50" s="14">
        <v>45280.05</v>
      </c>
      <c r="G50" s="10">
        <v>47250</v>
      </c>
      <c r="H50" s="15">
        <v>22396.46</v>
      </c>
      <c r="I50" s="26">
        <v>47250</v>
      </c>
      <c r="J50" s="12">
        <f t="shared" si="0"/>
        <v>0</v>
      </c>
      <c r="K50" s="13">
        <f t="shared" si="1"/>
        <v>0</v>
      </c>
    </row>
    <row r="51" spans="1:11" x14ac:dyDescent="0.35">
      <c r="B51" s="1" t="s">
        <v>94</v>
      </c>
      <c r="C51" s="1" t="s">
        <v>95</v>
      </c>
      <c r="D51" s="14">
        <v>0</v>
      </c>
      <c r="E51" s="14">
        <v>0</v>
      </c>
      <c r="F51" s="14">
        <v>0</v>
      </c>
      <c r="G51" s="10">
        <v>50</v>
      </c>
      <c r="H51" s="15">
        <v>0</v>
      </c>
      <c r="I51" s="24"/>
      <c r="J51" s="12">
        <f t="shared" si="0"/>
        <v>-50</v>
      </c>
      <c r="K51" s="13" t="str">
        <f t="shared" si="1"/>
        <v/>
      </c>
    </row>
    <row r="52" spans="1:11" ht="18.600000000000001" thickBot="1" x14ac:dyDescent="0.4">
      <c r="C52" s="1" t="s">
        <v>96</v>
      </c>
      <c r="D52" s="17">
        <v>85152.299999999988</v>
      </c>
      <c r="E52" s="17">
        <v>80767.13</v>
      </c>
      <c r="F52" s="17">
        <v>109060.98000000001</v>
      </c>
      <c r="G52" s="18">
        <v>106050</v>
      </c>
      <c r="H52" s="19">
        <v>62445.32</v>
      </c>
      <c r="I52" s="20">
        <f>SUM(I36:I51)</f>
        <v>56000</v>
      </c>
      <c r="J52" s="21">
        <f t="shared" si="0"/>
        <v>-50050</v>
      </c>
      <c r="K52" s="22">
        <f t="shared" si="1"/>
        <v>-0.47194719471947194</v>
      </c>
    </row>
    <row r="53" spans="1:11" x14ac:dyDescent="0.35">
      <c r="J53" s="12">
        <f t="shared" si="0"/>
        <v>0</v>
      </c>
      <c r="K53" s="13" t="str">
        <f t="shared" si="1"/>
        <v/>
      </c>
    </row>
    <row r="54" spans="1:11" x14ac:dyDescent="0.35">
      <c r="A54" s="1" t="s">
        <v>97</v>
      </c>
      <c r="C54" s="1" t="s">
        <v>98</v>
      </c>
      <c r="J54" s="12">
        <f t="shared" si="0"/>
        <v>0</v>
      </c>
      <c r="K54" s="13" t="str">
        <f t="shared" si="1"/>
        <v/>
      </c>
    </row>
    <row r="55" spans="1:11" x14ac:dyDescent="0.35">
      <c r="B55" s="1" t="s">
        <v>99</v>
      </c>
      <c r="C55" s="1" t="s">
        <v>100</v>
      </c>
      <c r="D55" s="14">
        <v>4417.5</v>
      </c>
      <c r="E55" s="14">
        <v>4797.5</v>
      </c>
      <c r="F55" s="14">
        <v>9487.5</v>
      </c>
      <c r="G55" s="10">
        <v>4500</v>
      </c>
      <c r="H55" s="15">
        <v>0</v>
      </c>
      <c r="I55" s="24"/>
      <c r="J55" s="12">
        <f t="shared" si="0"/>
        <v>-4500</v>
      </c>
      <c r="K55" s="13" t="str">
        <f t="shared" si="1"/>
        <v/>
      </c>
    </row>
    <row r="56" spans="1:11" x14ac:dyDescent="0.35">
      <c r="B56" s="1" t="s">
        <v>101</v>
      </c>
      <c r="C56" s="1" t="s">
        <v>102</v>
      </c>
      <c r="D56" s="14">
        <v>800</v>
      </c>
      <c r="E56" s="14">
        <v>1500</v>
      </c>
      <c r="F56" s="14">
        <v>1475</v>
      </c>
      <c r="G56" s="10">
        <v>3500</v>
      </c>
      <c r="H56" s="15">
        <v>3500</v>
      </c>
      <c r="I56" s="24"/>
      <c r="J56" s="12">
        <f t="shared" si="0"/>
        <v>-3500</v>
      </c>
      <c r="K56" s="13" t="str">
        <f t="shared" si="1"/>
        <v/>
      </c>
    </row>
    <row r="57" spans="1:11" x14ac:dyDescent="0.35">
      <c r="B57" s="1" t="s">
        <v>103</v>
      </c>
      <c r="C57" s="1" t="s">
        <v>104</v>
      </c>
      <c r="D57" s="14">
        <v>9065</v>
      </c>
      <c r="E57" s="14">
        <v>16595</v>
      </c>
      <c r="F57" s="14">
        <v>200</v>
      </c>
      <c r="G57" s="10">
        <v>9300</v>
      </c>
      <c r="H57" s="15">
        <v>2050</v>
      </c>
      <c r="I57" s="24"/>
      <c r="J57" s="12">
        <f t="shared" si="0"/>
        <v>-9300</v>
      </c>
      <c r="K57" s="13" t="str">
        <f t="shared" si="1"/>
        <v/>
      </c>
    </row>
    <row r="58" spans="1:11" x14ac:dyDescent="0.35">
      <c r="B58" s="1" t="s">
        <v>105</v>
      </c>
      <c r="C58" s="1" t="s">
        <v>106</v>
      </c>
      <c r="D58" s="14">
        <v>0</v>
      </c>
      <c r="E58" s="14">
        <v>245</v>
      </c>
      <c r="F58" s="14">
        <v>0</v>
      </c>
      <c r="G58" s="10">
        <v>2000</v>
      </c>
      <c r="H58" s="15">
        <v>0</v>
      </c>
      <c r="I58" s="24"/>
      <c r="J58" s="12">
        <f t="shared" si="0"/>
        <v>-2000</v>
      </c>
      <c r="K58" s="13" t="str">
        <f t="shared" si="1"/>
        <v/>
      </c>
    </row>
    <row r="59" spans="1:11" x14ac:dyDescent="0.35">
      <c r="B59" s="1" t="s">
        <v>107</v>
      </c>
      <c r="C59" s="1" t="s">
        <v>108</v>
      </c>
      <c r="D59" s="14">
        <v>1100</v>
      </c>
      <c r="E59" s="14">
        <v>1000</v>
      </c>
      <c r="F59" s="14">
        <v>1000</v>
      </c>
      <c r="G59" s="10">
        <v>1500</v>
      </c>
      <c r="H59" s="15">
        <v>0</v>
      </c>
      <c r="I59" s="24"/>
      <c r="J59" s="12">
        <f t="shared" si="0"/>
        <v>-1500</v>
      </c>
      <c r="K59" s="13" t="str">
        <f t="shared" si="1"/>
        <v/>
      </c>
    </row>
    <row r="60" spans="1:11" ht="18.600000000000001" thickBot="1" x14ac:dyDescent="0.4">
      <c r="C60" s="1" t="s">
        <v>109</v>
      </c>
      <c r="D60" s="17">
        <v>15382.5</v>
      </c>
      <c r="E60" s="17">
        <v>24137.5</v>
      </c>
      <c r="F60" s="17">
        <v>12162.5</v>
      </c>
      <c r="G60" s="18">
        <v>20800</v>
      </c>
      <c r="H60" s="19">
        <v>5550</v>
      </c>
      <c r="I60" s="20">
        <f>SUM(I55:I59)</f>
        <v>0</v>
      </c>
      <c r="J60" s="21">
        <f t="shared" si="0"/>
        <v>-20800</v>
      </c>
      <c r="K60" s="22" t="str">
        <f t="shared" si="1"/>
        <v/>
      </c>
    </row>
    <row r="61" spans="1:11" ht="18.600000000000001" thickBot="1" x14ac:dyDescent="0.4">
      <c r="C61" s="8" t="s">
        <v>110</v>
      </c>
      <c r="D61" s="27">
        <v>407220.18</v>
      </c>
      <c r="E61" s="27">
        <v>405770.44</v>
      </c>
      <c r="F61" s="27">
        <v>435148.48</v>
      </c>
      <c r="G61" s="28">
        <v>485210</v>
      </c>
      <c r="H61" s="29">
        <v>295959.34000000003</v>
      </c>
      <c r="I61" s="30">
        <f>SUM(I7,I15,I23,I33,I52,I60)</f>
        <v>365840</v>
      </c>
      <c r="J61" s="31">
        <f t="shared" si="0"/>
        <v>-119370</v>
      </c>
      <c r="K61" s="32">
        <f t="shared" si="1"/>
        <v>-0.24601718843387399</v>
      </c>
    </row>
    <row r="62" spans="1:11" ht="18.600000000000001" thickTop="1" x14ac:dyDescent="0.35">
      <c r="J62" s="12">
        <f t="shared" si="0"/>
        <v>0</v>
      </c>
      <c r="K62" s="13" t="str">
        <f t="shared" si="1"/>
        <v/>
      </c>
    </row>
    <row r="63" spans="1:11" ht="18.600000000000001" thickBot="1" x14ac:dyDescent="0.4">
      <c r="A63" s="8" t="s">
        <v>111</v>
      </c>
      <c r="B63" s="8"/>
      <c r="C63" s="8" t="s">
        <v>112</v>
      </c>
      <c r="D63" s="33">
        <v>83971.85</v>
      </c>
      <c r="E63" s="33">
        <v>95679.46</v>
      </c>
      <c r="F63" s="33">
        <v>93398.9</v>
      </c>
      <c r="G63" s="34">
        <v>95000</v>
      </c>
      <c r="H63" s="35">
        <v>79472.59</v>
      </c>
      <c r="I63" s="36"/>
      <c r="J63" s="37">
        <f t="shared" si="0"/>
        <v>-95000</v>
      </c>
      <c r="K63" s="38" t="str">
        <f t="shared" si="1"/>
        <v/>
      </c>
    </row>
    <row r="64" spans="1:11" ht="18.600000000000001" thickTop="1" x14ac:dyDescent="0.35">
      <c r="J64" s="12">
        <f t="shared" si="0"/>
        <v>0</v>
      </c>
      <c r="K64" s="13" t="str">
        <f t="shared" si="1"/>
        <v/>
      </c>
    </row>
    <row r="65" spans="1:11" ht="18.600000000000001" thickBot="1" x14ac:dyDescent="0.4">
      <c r="A65" s="8" t="s">
        <v>113</v>
      </c>
      <c r="B65" s="8"/>
      <c r="C65" s="8" t="s">
        <v>114</v>
      </c>
      <c r="D65" s="33">
        <v>969.81</v>
      </c>
      <c r="E65" s="33">
        <v>910.36</v>
      </c>
      <c r="F65" s="33">
        <v>54.13</v>
      </c>
      <c r="G65" s="34">
        <v>1000</v>
      </c>
      <c r="H65" s="35">
        <v>0</v>
      </c>
      <c r="I65" s="36"/>
      <c r="J65" s="37">
        <f t="shared" si="0"/>
        <v>-1000</v>
      </c>
      <c r="K65" s="38" t="str">
        <f t="shared" si="1"/>
        <v/>
      </c>
    </row>
    <row r="66" spans="1:11" ht="18.600000000000001" thickTop="1" x14ac:dyDescent="0.35">
      <c r="J66" s="12">
        <f t="shared" ref="J66:J81" si="2">I66-G66</f>
        <v>0</v>
      </c>
      <c r="K66" s="13" t="str">
        <f t="shared" ref="K66:K81" si="3">(IF(I66=0,"",J66/G66))</f>
        <v/>
      </c>
    </row>
    <row r="67" spans="1:11" ht="18.600000000000001" thickBot="1" x14ac:dyDescent="0.4">
      <c r="A67" s="8" t="s">
        <v>115</v>
      </c>
      <c r="B67" s="8"/>
      <c r="C67" s="8" t="s">
        <v>116</v>
      </c>
      <c r="D67" s="33">
        <v>3952.42</v>
      </c>
      <c r="E67" s="33">
        <v>5197.01</v>
      </c>
      <c r="F67" s="33">
        <v>2343.79</v>
      </c>
      <c r="G67" s="34">
        <v>2100</v>
      </c>
      <c r="H67" s="35">
        <v>2054.23</v>
      </c>
      <c r="I67" s="36">
        <v>2700</v>
      </c>
      <c r="J67" s="37">
        <f t="shared" si="2"/>
        <v>600</v>
      </c>
      <c r="K67" s="38">
        <f t="shared" si="3"/>
        <v>0.2857142857142857</v>
      </c>
    </row>
    <row r="68" spans="1:11" ht="18.600000000000001" thickTop="1" x14ac:dyDescent="0.35">
      <c r="J68" s="12">
        <f t="shared" si="2"/>
        <v>0</v>
      </c>
      <c r="K68" s="13" t="str">
        <f t="shared" si="3"/>
        <v/>
      </c>
    </row>
    <row r="69" spans="1:11" s="8" customFormat="1" ht="18.600000000000001" thickBot="1" x14ac:dyDescent="0.4">
      <c r="C69" s="8" t="s">
        <v>117</v>
      </c>
      <c r="D69" s="39">
        <v>496114.25999999995</v>
      </c>
      <c r="E69" s="39">
        <v>507557.27</v>
      </c>
      <c r="F69" s="39">
        <v>530945.30000000005</v>
      </c>
      <c r="G69" s="34">
        <v>583310</v>
      </c>
      <c r="H69" s="40">
        <v>377486.16000000003</v>
      </c>
      <c r="I69" s="37">
        <f>SUM(I61,I63,I65,I67)</f>
        <v>368540</v>
      </c>
      <c r="J69" s="37">
        <f t="shared" si="2"/>
        <v>-214770</v>
      </c>
      <c r="K69" s="38">
        <f t="shared" si="3"/>
        <v>-0.36819187053196412</v>
      </c>
    </row>
    <row r="70" spans="1:11" ht="18.600000000000001" thickTop="1" x14ac:dyDescent="0.35"/>
  </sheetData>
  <conditionalFormatting sqref="J1:K1048576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scale="67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Highway</vt:lpstr>
      <vt:lpstr>Highway!Print_Area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2023-09-12T19:23:29Z</dcterms:created>
  <dcterms:modified xsi:type="dcterms:W3CDTF">2023-09-12T19:23:29Z</dcterms:modified>
</cp:coreProperties>
</file>