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805D964C-F61F-4C13-BCA8-9B42E277C290}" xr6:coauthVersionLast="47" xr6:coauthVersionMax="47" xr10:uidLastSave="{00000000-0000-0000-0000-000000000000}"/>
  <bookViews>
    <workbookView xWindow="22932" yWindow="-108" windowWidth="23256" windowHeight="12456" xr2:uid="{9EA2DE17-817B-4DAF-B9F1-1FEB2E5EB7A2}"/>
  </bookViews>
  <sheets>
    <sheet name="Police" sheetId="1" r:id="rId1"/>
  </sheets>
  <definedNames>
    <definedName name="_xlnm.Print_Area" localSheetId="0">Police!$A$1:$K$45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I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I34" i="1"/>
  <c r="J34" i="1" s="1"/>
  <c r="K34" i="1" s="1"/>
  <c r="K33" i="1"/>
  <c r="J33" i="1"/>
  <c r="J32" i="1"/>
  <c r="K32" i="1" s="1"/>
  <c r="J31" i="1"/>
  <c r="K31" i="1" s="1"/>
  <c r="K30" i="1"/>
  <c r="J30" i="1"/>
  <c r="J27" i="1"/>
  <c r="I27" i="1"/>
  <c r="K27" i="1" s="1"/>
  <c r="E27" i="1"/>
  <c r="J26" i="1"/>
  <c r="K26" i="1" s="1"/>
  <c r="J25" i="1"/>
  <c r="K25" i="1" s="1"/>
  <c r="J24" i="1"/>
  <c r="K24" i="1" s="1"/>
  <c r="K23" i="1"/>
  <c r="J23" i="1"/>
  <c r="J22" i="1"/>
  <c r="K22" i="1" s="1"/>
  <c r="I19" i="1"/>
  <c r="J18" i="1"/>
  <c r="K18" i="1" s="1"/>
  <c r="K17" i="1"/>
  <c r="J17" i="1"/>
  <c r="K16" i="1"/>
  <c r="J16" i="1"/>
  <c r="K15" i="1"/>
  <c r="J15" i="1"/>
  <c r="K14" i="1"/>
  <c r="J14" i="1"/>
  <c r="K13" i="1"/>
  <c r="J13" i="1"/>
  <c r="K12" i="1"/>
  <c r="J12" i="1"/>
  <c r="I9" i="1"/>
  <c r="I45" i="1" s="1"/>
  <c r="K8" i="1"/>
  <c r="J8" i="1"/>
  <c r="J7" i="1"/>
  <c r="K7" i="1" s="1"/>
  <c r="J6" i="1"/>
  <c r="K6" i="1" s="1"/>
  <c r="J5" i="1"/>
  <c r="K5" i="1" s="1"/>
  <c r="J4" i="1"/>
  <c r="K4" i="1" s="1"/>
  <c r="K3" i="1"/>
  <c r="J44" i="1" l="1"/>
  <c r="K44" i="1" s="1"/>
  <c r="J9" i="1"/>
  <c r="J19" i="1"/>
  <c r="K19" i="1" s="1"/>
  <c r="J45" i="1" l="1"/>
  <c r="K45" i="1" s="1"/>
  <c r="K9" i="1"/>
</calcChain>
</file>

<file path=xl/sharedStrings.xml><?xml version="1.0" encoding="utf-8"?>
<sst xmlns="http://schemas.openxmlformats.org/spreadsheetml/2006/main" count="82" uniqueCount="82">
  <si>
    <t>2020
Actual</t>
  </si>
  <si>
    <t>2021
Actual</t>
  </si>
  <si>
    <t>2022
Actual</t>
  </si>
  <si>
    <t>2023
Budget</t>
  </si>
  <si>
    <t>2023
YTD</t>
  </si>
  <si>
    <t>2024
Proposal</t>
  </si>
  <si>
    <r>
      <rPr>
        <b/>
        <sz val="14"/>
        <color rgb="FF00B050"/>
        <rFont val="Calibri"/>
        <family val="2"/>
        <scheme val="minor"/>
      </rPr>
      <t>$ Increase/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</si>
  <si>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</si>
  <si>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4210-00</t>
  </si>
  <si>
    <t>POLICE</t>
  </si>
  <si>
    <t>4210-10</t>
  </si>
  <si>
    <t>Payroll</t>
  </si>
  <si>
    <t>4210-11</t>
  </si>
  <si>
    <t>Police Chief Wages</t>
  </si>
  <si>
    <t>4210-12</t>
  </si>
  <si>
    <t>FT Officer Wages</t>
  </si>
  <si>
    <t>4210-13</t>
  </si>
  <si>
    <t>PT Officer Wages</t>
  </si>
  <si>
    <t>4210-14</t>
  </si>
  <si>
    <t>Special Duty Pay</t>
  </si>
  <si>
    <t>4210-15</t>
  </si>
  <si>
    <t>Animal Control Officer</t>
  </si>
  <si>
    <t>Total Payroll</t>
  </si>
  <si>
    <t>4210-20</t>
  </si>
  <si>
    <t>Administration Expenses</t>
  </si>
  <si>
    <t>4210-22</t>
  </si>
  <si>
    <t>Software Licensing and Support</t>
  </si>
  <si>
    <t>4210-23</t>
  </si>
  <si>
    <t>Office Supplies</t>
  </si>
  <si>
    <t>4210-24</t>
  </si>
  <si>
    <t>Professional Development/Travel</t>
  </si>
  <si>
    <t>4210-25</t>
  </si>
  <si>
    <t>Publications</t>
  </si>
  <si>
    <t>4210-26</t>
  </si>
  <si>
    <t>Office Equipment</t>
  </si>
  <si>
    <t>4210-27</t>
  </si>
  <si>
    <t>Advertising</t>
  </si>
  <si>
    <t>4210-28</t>
  </si>
  <si>
    <t>Copier Lease, etc.</t>
  </si>
  <si>
    <t>Total Administration Expenses</t>
  </si>
  <si>
    <t>4210-30</t>
  </si>
  <si>
    <t>Building Expenses</t>
  </si>
  <si>
    <t>4210-31</t>
  </si>
  <si>
    <t>Internet</t>
  </si>
  <si>
    <t>4210-32</t>
  </si>
  <si>
    <t>Electricity</t>
  </si>
  <si>
    <t>4210-33</t>
  </si>
  <si>
    <t>Telephone</t>
  </si>
  <si>
    <t>4210-34</t>
  </si>
  <si>
    <t>Heating Fuel</t>
  </si>
  <si>
    <t>4210-35</t>
  </si>
  <si>
    <t>Water</t>
  </si>
  <si>
    <t>Total Building Expenses</t>
  </si>
  <si>
    <t>4210-40</t>
  </si>
  <si>
    <t>Other Services</t>
  </si>
  <si>
    <t>4210-41</t>
  </si>
  <si>
    <t>School Program</t>
  </si>
  <si>
    <t>4210-42</t>
  </si>
  <si>
    <t>Contract Prosecutor</t>
  </si>
  <si>
    <t>4210-43</t>
  </si>
  <si>
    <t>Dispatch</t>
  </si>
  <si>
    <t>4210-44</t>
  </si>
  <si>
    <t>Animal Care</t>
  </si>
  <si>
    <t>Total Other Services</t>
  </si>
  <si>
    <t>4210-50</t>
  </si>
  <si>
    <t>Equipment and Supplies</t>
  </si>
  <si>
    <t>4210-51</t>
  </si>
  <si>
    <t>Weapons/Tasers</t>
  </si>
  <si>
    <t>4210-52</t>
  </si>
  <si>
    <t>Ammunition</t>
  </si>
  <si>
    <t>4210-53</t>
  </si>
  <si>
    <t>Medical Supplies</t>
  </si>
  <si>
    <t>4210-54</t>
  </si>
  <si>
    <t>Uniforms</t>
  </si>
  <si>
    <t>4210-55</t>
  </si>
  <si>
    <t>Radio Equipment &amp; Repair</t>
  </si>
  <si>
    <t>4210-56</t>
  </si>
  <si>
    <t>Cruiser Equipment &amp; Repair</t>
  </si>
  <si>
    <t>4210-57</t>
  </si>
  <si>
    <t>Fuel</t>
  </si>
  <si>
    <t>Total Equipment and Supplies</t>
  </si>
  <si>
    <t>TOTAL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</si>
</sst>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;[Red]\-0.00%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slantDashDot">
        <color auto="1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thin">
        <color indexed="64"/>
      </top>
      <bottom/>
      <diagonal/>
    </border>
    <border>
      <left/>
      <right style="slantDashDot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2" fillId="0" borderId="0" xfId="0" applyNumberFormat="1" applyFont="1"/>
    <xf numFmtId="44" fontId="3" fillId="0" borderId="1" xfId="0" applyNumberFormat="1" applyFont="1" applyBorder="1"/>
    <xf numFmtId="44" fontId="1" fillId="0" borderId="2" xfId="0" applyNumberFormat="1" applyFont="1" applyBorder="1"/>
    <xf numFmtId="44" fontId="1" fillId="0" borderId="0" xfId="0" applyNumberFormat="1" applyFont="1"/>
    <xf numFmtId="44" fontId="3" fillId="0" borderId="0" xfId="0" applyNumberFormat="1" applyFont="1"/>
    <xf numFmtId="44" fontId="1" fillId="0" borderId="1" xfId="0" applyNumberFormat="1" applyFont="1" applyBorder="1"/>
    <xf numFmtId="164" fontId="8" fillId="0" borderId="0" xfId="0" applyNumberFormat="1" applyFont="1" applyAlignment="1">
      <alignment horizontal="right"/>
    </xf>
    <xf numFmtId="44" fontId="1" fillId="0" borderId="3" xfId="0" applyNumberFormat="1" applyFont="1" applyBorder="1"/>
    <xf numFmtId="44" fontId="9" fillId="0" borderId="4" xfId="0" applyNumberFormat="1" applyFon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44" fontId="1" fillId="0" borderId="4" xfId="0" applyNumberFormat="1" applyFont="1" applyBorder="1"/>
    <xf numFmtId="44" fontId="3" fillId="0" borderId="4" xfId="0" applyNumberFormat="1" applyFont="1" applyBorder="1"/>
    <xf numFmtId="164" fontId="8" fillId="0" borderId="4" xfId="0" applyNumberFormat="1" applyFont="1" applyBorder="1" applyAlignment="1">
      <alignment horizontal="right"/>
    </xf>
    <xf numFmtId="44" fontId="1" fillId="0" borderId="7" xfId="0" applyNumberFormat="1" applyFont="1" applyBorder="1"/>
    <xf numFmtId="44" fontId="2" fillId="0" borderId="4" xfId="0" applyNumberFormat="1" applyFont="1" applyBorder="1"/>
    <xf numFmtId="44" fontId="1" fillId="0" borderId="6" xfId="0" applyNumberFormat="1" applyFont="1" applyBorder="1"/>
    <xf numFmtId="43" fontId="2" fillId="0" borderId="0" xfId="0" applyNumberFormat="1" applyFont="1"/>
    <xf numFmtId="40" fontId="2" fillId="0" borderId="8" xfId="0" applyNumberFormat="1" applyFont="1" applyBorder="1" applyAlignment="1">
      <alignment horizontal="right"/>
    </xf>
    <xf numFmtId="43" fontId="2" fillId="0" borderId="4" xfId="0" applyNumberFormat="1" applyFont="1" applyBorder="1"/>
    <xf numFmtId="40" fontId="2" fillId="0" borderId="9" xfId="0" applyNumberFormat="1" applyFont="1" applyBorder="1" applyAlignment="1">
      <alignment horizontal="right"/>
    </xf>
    <xf numFmtId="41" fontId="1" fillId="0" borderId="7" xfId="0" applyNumberFormat="1" applyFont="1" applyBorder="1"/>
    <xf numFmtId="41" fontId="1" fillId="2" borderId="0" xfId="0" applyNumberFormat="1" applyFont="1" applyFill="1"/>
    <xf numFmtId="41" fontId="1" fillId="0" borderId="5" xfId="0" applyNumberFormat="1" applyFont="1" applyBorder="1"/>
    <xf numFmtId="44" fontId="1" fillId="2" borderId="0" xfId="0" applyNumberFormat="1" applyFont="1" applyFill="1"/>
    <xf numFmtId="44" fontId="2" fillId="0" borderId="10" xfId="0" applyNumberFormat="1" applyFont="1" applyBorder="1"/>
    <xf numFmtId="44" fontId="3" fillId="0" borderId="11" xfId="0" applyNumberFormat="1" applyFont="1" applyBorder="1"/>
    <xf numFmtId="44" fontId="1" fillId="0" borderId="12" xfId="0" applyNumberFormat="1" applyFont="1" applyBorder="1"/>
    <xf numFmtId="44" fontId="1" fillId="0" borderId="10" xfId="0" applyNumberFormat="1" applyFont="1" applyBorder="1"/>
    <xf numFmtId="44" fontId="3" fillId="0" borderId="13" xfId="0" applyNumberFormat="1" applyFont="1" applyBorder="1"/>
    <xf numFmtId="164" fontId="8" fillId="0" borderId="13" xfId="0" applyNumberFormat="1" applyFont="1" applyBorder="1" applyAlignment="1">
      <alignment horizontal="right"/>
    </xf>
    <xf numFmtId="44" fontId="2" fillId="0" borderId="14" xfId="0" applyNumberFormat="1" applyFont="1" applyBorder="1"/>
    <xf numFmtId="44" fontId="3" fillId="0" borderId="15" xfId="0" applyNumberFormat="1" applyFont="1" applyBorder="1"/>
    <xf numFmtId="44" fontId="1" fillId="0" borderId="16" xfId="0" applyNumberFormat="1" applyFont="1" applyBorder="1"/>
    <xf numFmtId="44" fontId="1" fillId="0" borderId="14" xfId="0" applyNumberFormat="1" applyFont="1" applyBorder="1"/>
    <xf numFmtId="44" fontId="3" fillId="0" borderId="14" xfId="0" applyNumberFormat="1" applyFont="1" applyBorder="1"/>
    <xf numFmtId="164" fontId="4" fillId="0" borderId="14" xfId="0" applyNumberFormat="1" applyFont="1" applyBorder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theme="0" tint="-0.24994659260841701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28DC-DB60-4B49-A841-CB7319D7E539}">
  <sheetPr codeName="Sheet4">
    <pageSetUpPr fitToPage="1"/>
  </sheetPr>
  <dimension ref="A1:K46"/>
  <sheetViews>
    <sheetView tabSelected="1" topLeftCell="A19" zoomScaleNormal="100" workbookViewId="0">
      <selection sqref="A1:K45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6.88671875" style="9" bestFit="1" customWidth="1"/>
    <col min="7" max="7" width="16" style="10" bestFit="1" customWidth="1"/>
    <col min="8" max="8" width="16" style="11" bestFit="1" customWidth="1"/>
    <col min="9" max="9" width="16" style="12" bestFit="1" customWidth="1"/>
    <col min="10" max="10" width="15.44140625" style="13" bestFit="1" customWidth="1"/>
    <col min="11" max="11" width="13.109375" style="1" bestFit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7" t="s">
        <v>7</v>
      </c>
    </row>
    <row r="2" spans="1:11" x14ac:dyDescent="0.35">
      <c r="A2" s="8" t="s">
        <v>8</v>
      </c>
      <c r="C2" s="8" t="s">
        <v>9</v>
      </c>
    </row>
    <row r="3" spans="1:11" x14ac:dyDescent="0.35">
      <c r="A3" s="1" t="s">
        <v>10</v>
      </c>
      <c r="C3" s="1" t="s">
        <v>11</v>
      </c>
      <c r="I3" s="14"/>
      <c r="K3" s="15" t="str">
        <f>(IF(I3=0,"",J3/G3))</f>
        <v/>
      </c>
    </row>
    <row r="4" spans="1:11" x14ac:dyDescent="0.35">
      <c r="B4" s="1" t="s">
        <v>12</v>
      </c>
      <c r="C4" s="1" t="s">
        <v>13</v>
      </c>
      <c r="D4" s="9">
        <v>46230.32</v>
      </c>
      <c r="E4" s="9">
        <v>67601.149999999994</v>
      </c>
      <c r="F4" s="9">
        <v>60362.36</v>
      </c>
      <c r="G4" s="10">
        <v>62956</v>
      </c>
      <c r="H4" s="11">
        <v>46468.72</v>
      </c>
      <c r="I4" s="14">
        <v>67437</v>
      </c>
      <c r="J4" s="13">
        <f t="shared" ref="J4:J9" si="0">I4-G4</f>
        <v>4481</v>
      </c>
      <c r="K4" s="15">
        <f t="shared" ref="K4:K9" si="1">(IF(I4=0,"",J4/G4))</f>
        <v>7.1176694834487575E-2</v>
      </c>
    </row>
    <row r="5" spans="1:11" x14ac:dyDescent="0.35">
      <c r="B5" s="1" t="s">
        <v>14</v>
      </c>
      <c r="C5" s="1" t="s">
        <v>15</v>
      </c>
      <c r="E5" s="9">
        <v>12947.55</v>
      </c>
      <c r="F5" s="9">
        <v>55085.760000000002</v>
      </c>
      <c r="G5" s="10">
        <v>59800</v>
      </c>
      <c r="H5" s="12">
        <v>36446.58</v>
      </c>
      <c r="I5" s="14">
        <v>63986</v>
      </c>
      <c r="J5" s="13">
        <f t="shared" si="0"/>
        <v>4186</v>
      </c>
      <c r="K5" s="15">
        <f t="shared" si="1"/>
        <v>7.0000000000000007E-2</v>
      </c>
    </row>
    <row r="6" spans="1:11" x14ac:dyDescent="0.35">
      <c r="B6" s="1" t="s">
        <v>16</v>
      </c>
      <c r="C6" s="1" t="s">
        <v>17</v>
      </c>
      <c r="D6" s="9">
        <v>77853.37</v>
      </c>
      <c r="E6" s="9">
        <v>51766.71</v>
      </c>
      <c r="F6" s="9">
        <v>11575.3</v>
      </c>
      <c r="G6" s="10">
        <v>66248</v>
      </c>
      <c r="H6" s="12">
        <v>10219.120000000001</v>
      </c>
      <c r="I6" s="14">
        <v>70915</v>
      </c>
      <c r="J6" s="13">
        <f t="shared" si="0"/>
        <v>4667</v>
      </c>
      <c r="K6" s="15">
        <f t="shared" si="1"/>
        <v>7.0447409733124022E-2</v>
      </c>
    </row>
    <row r="7" spans="1:11" x14ac:dyDescent="0.35">
      <c r="B7" s="1" t="s">
        <v>18</v>
      </c>
      <c r="C7" s="1" t="s">
        <v>19</v>
      </c>
      <c r="D7" s="9">
        <v>0</v>
      </c>
      <c r="E7" s="9">
        <v>0</v>
      </c>
      <c r="F7" s="9">
        <v>240</v>
      </c>
      <c r="G7" s="10">
        <v>1000</v>
      </c>
      <c r="H7" s="12">
        <v>0</v>
      </c>
      <c r="I7" s="14">
        <v>1000</v>
      </c>
      <c r="J7" s="13">
        <f t="shared" si="0"/>
        <v>0</v>
      </c>
      <c r="K7" s="15">
        <f t="shared" si="1"/>
        <v>0</v>
      </c>
    </row>
    <row r="8" spans="1:11" x14ac:dyDescent="0.35">
      <c r="B8" s="1" t="s">
        <v>20</v>
      </c>
      <c r="C8" s="1" t="s">
        <v>21</v>
      </c>
      <c r="D8" s="9">
        <v>1200</v>
      </c>
      <c r="E8" s="9">
        <v>1200</v>
      </c>
      <c r="F8" s="9">
        <v>1200</v>
      </c>
      <c r="G8" s="10">
        <v>1200</v>
      </c>
      <c r="H8" s="12">
        <v>0</v>
      </c>
      <c r="I8" s="16">
        <v>1200</v>
      </c>
      <c r="J8" s="13">
        <f t="shared" si="0"/>
        <v>0</v>
      </c>
      <c r="K8" s="15">
        <f t="shared" si="1"/>
        <v>0</v>
      </c>
    </row>
    <row r="9" spans="1:11" s="8" customFormat="1" ht="18.600000000000001" thickBot="1" x14ac:dyDescent="0.4">
      <c r="C9" s="8" t="s">
        <v>22</v>
      </c>
      <c r="D9" s="17">
        <v>125283.69</v>
      </c>
      <c r="E9" s="17">
        <v>133515.41</v>
      </c>
      <c r="F9" s="17">
        <v>128463.42</v>
      </c>
      <c r="G9" s="18">
        <v>191204</v>
      </c>
      <c r="H9" s="19">
        <v>93134.42</v>
      </c>
      <c r="I9" s="20">
        <f>SUM(I3:I8)</f>
        <v>204538</v>
      </c>
      <c r="J9" s="21">
        <f t="shared" si="0"/>
        <v>13334</v>
      </c>
      <c r="K9" s="22">
        <f t="shared" si="1"/>
        <v>6.9737034790067154E-2</v>
      </c>
    </row>
    <row r="11" spans="1:11" x14ac:dyDescent="0.35">
      <c r="A11" s="1" t="s">
        <v>23</v>
      </c>
      <c r="C11" s="1" t="s">
        <v>24</v>
      </c>
    </row>
    <row r="12" spans="1:11" x14ac:dyDescent="0.35">
      <c r="B12" s="1" t="s">
        <v>25</v>
      </c>
      <c r="C12" s="1" t="s">
        <v>26</v>
      </c>
      <c r="D12" s="9">
        <v>600</v>
      </c>
      <c r="E12" s="9">
        <v>600</v>
      </c>
      <c r="F12" s="9">
        <v>650</v>
      </c>
      <c r="G12" s="10">
        <v>700</v>
      </c>
      <c r="H12" s="11">
        <v>700</v>
      </c>
      <c r="I12" s="23"/>
      <c r="J12" s="13">
        <f t="shared" ref="J12:J19" si="2">I12-G12</f>
        <v>-700</v>
      </c>
      <c r="K12" s="15" t="str">
        <f t="shared" ref="K12:K19" si="3">(IF(I12=0,"",J12/G12))</f>
        <v/>
      </c>
    </row>
    <row r="13" spans="1:11" x14ac:dyDescent="0.35">
      <c r="B13" s="1" t="s">
        <v>27</v>
      </c>
      <c r="C13" s="1" t="s">
        <v>28</v>
      </c>
      <c r="D13" s="9">
        <v>601.85</v>
      </c>
      <c r="E13" s="9">
        <v>830.77</v>
      </c>
      <c r="F13" s="9">
        <v>835.15</v>
      </c>
      <c r="G13" s="10">
        <v>550</v>
      </c>
      <c r="H13" s="11">
        <v>284.05</v>
      </c>
      <c r="I13" s="23"/>
      <c r="J13" s="13">
        <f t="shared" si="2"/>
        <v>-550</v>
      </c>
      <c r="K13" s="15" t="str">
        <f t="shared" si="3"/>
        <v/>
      </c>
    </row>
    <row r="14" spans="1:11" x14ac:dyDescent="0.35">
      <c r="B14" s="1" t="s">
        <v>29</v>
      </c>
      <c r="C14" s="1" t="s">
        <v>30</v>
      </c>
      <c r="D14" s="9">
        <v>2138.1</v>
      </c>
      <c r="E14" s="9">
        <v>2084.5700000000002</v>
      </c>
      <c r="F14" s="9">
        <v>3169.92</v>
      </c>
      <c r="G14" s="10">
        <v>500</v>
      </c>
      <c r="H14" s="11">
        <v>545</v>
      </c>
      <c r="I14" s="23"/>
      <c r="J14" s="13">
        <f t="shared" si="2"/>
        <v>-500</v>
      </c>
      <c r="K14" s="15" t="str">
        <f t="shared" si="3"/>
        <v/>
      </c>
    </row>
    <row r="15" spans="1:11" x14ac:dyDescent="0.35">
      <c r="B15" s="1" t="s">
        <v>31</v>
      </c>
      <c r="C15" s="1" t="s">
        <v>32</v>
      </c>
      <c r="D15" s="9">
        <v>90</v>
      </c>
      <c r="E15" s="9">
        <v>0</v>
      </c>
      <c r="F15" s="9">
        <v>0</v>
      </c>
      <c r="G15" s="10">
        <v>100</v>
      </c>
      <c r="H15" s="11">
        <v>0</v>
      </c>
      <c r="I15" s="23"/>
      <c r="J15" s="13">
        <f t="shared" si="2"/>
        <v>-100</v>
      </c>
      <c r="K15" s="15" t="str">
        <f t="shared" si="3"/>
        <v/>
      </c>
    </row>
    <row r="16" spans="1:11" x14ac:dyDescent="0.35">
      <c r="B16" s="1" t="s">
        <v>33</v>
      </c>
      <c r="C16" s="1" t="s">
        <v>34</v>
      </c>
      <c r="D16" s="9">
        <v>4</v>
      </c>
      <c r="E16" s="9">
        <v>621.27</v>
      </c>
      <c r="F16" s="9">
        <v>603.99</v>
      </c>
      <c r="G16" s="10">
        <v>250</v>
      </c>
      <c r="H16" s="11">
        <v>0</v>
      </c>
      <c r="I16" s="23"/>
      <c r="J16" s="13">
        <f t="shared" si="2"/>
        <v>-250</v>
      </c>
      <c r="K16" s="15" t="str">
        <f t="shared" si="3"/>
        <v/>
      </c>
    </row>
    <row r="17" spans="1:11" x14ac:dyDescent="0.35">
      <c r="B17" s="1" t="s">
        <v>35</v>
      </c>
      <c r="C17" s="1" t="s">
        <v>36</v>
      </c>
      <c r="D17" s="9">
        <v>1107.23</v>
      </c>
      <c r="F17" s="9">
        <v>0</v>
      </c>
      <c r="G17" s="10">
        <v>100</v>
      </c>
      <c r="H17" s="11">
        <v>0</v>
      </c>
      <c r="I17" s="23"/>
      <c r="J17" s="13">
        <f t="shared" si="2"/>
        <v>-100</v>
      </c>
      <c r="K17" s="15" t="str">
        <f t="shared" si="3"/>
        <v/>
      </c>
    </row>
    <row r="18" spans="1:11" x14ac:dyDescent="0.35">
      <c r="B18" s="1" t="s">
        <v>37</v>
      </c>
      <c r="C18" s="1" t="s">
        <v>38</v>
      </c>
      <c r="F18" s="9">
        <v>0</v>
      </c>
      <c r="G18" s="10">
        <v>1350</v>
      </c>
      <c r="H18" s="11">
        <v>744.16</v>
      </c>
      <c r="I18" s="12">
        <v>1300</v>
      </c>
      <c r="J18" s="13">
        <f t="shared" si="2"/>
        <v>-50</v>
      </c>
      <c r="K18" s="15">
        <f t="shared" si="3"/>
        <v>-3.7037037037037035E-2</v>
      </c>
    </row>
    <row r="19" spans="1:11" ht="18.600000000000001" thickBot="1" x14ac:dyDescent="0.4">
      <c r="C19" s="1" t="s">
        <v>39</v>
      </c>
      <c r="D19" s="24">
        <v>4541.18</v>
      </c>
      <c r="E19" s="24">
        <v>4136.6100000000006</v>
      </c>
      <c r="F19" s="24">
        <v>5259.0599999999995</v>
      </c>
      <c r="G19" s="18">
        <v>3550</v>
      </c>
      <c r="H19" s="25">
        <v>2273.21</v>
      </c>
      <c r="I19" s="20">
        <f>SUM(I12:I18)</f>
        <v>1300</v>
      </c>
      <c r="J19" s="21">
        <f t="shared" si="2"/>
        <v>-2250</v>
      </c>
      <c r="K19" s="22">
        <f t="shared" si="3"/>
        <v>-0.63380281690140849</v>
      </c>
    </row>
    <row r="21" spans="1:11" x14ac:dyDescent="0.35">
      <c r="A21" s="1" t="s">
        <v>40</v>
      </c>
      <c r="C21" s="1" t="s">
        <v>41</v>
      </c>
    </row>
    <row r="22" spans="1:11" x14ac:dyDescent="0.35">
      <c r="B22" s="1" t="s">
        <v>42</v>
      </c>
      <c r="C22" s="1" t="s">
        <v>43</v>
      </c>
      <c r="D22" s="26">
        <v>2628.38</v>
      </c>
      <c r="E22" s="26">
        <v>2350.6</v>
      </c>
      <c r="F22" s="27">
        <v>2219.88</v>
      </c>
      <c r="G22" s="10">
        <v>2220</v>
      </c>
      <c r="H22" s="11">
        <v>2045.7</v>
      </c>
      <c r="I22" s="12">
        <v>2910</v>
      </c>
      <c r="J22" s="13">
        <f t="shared" ref="J22:J27" si="4">I22-G22</f>
        <v>690</v>
      </c>
      <c r="K22" s="15">
        <f t="shared" ref="K22:K27" si="5">(IF(I22=0,"",J22/G22))</f>
        <v>0.3108108108108108</v>
      </c>
    </row>
    <row r="23" spans="1:11" x14ac:dyDescent="0.35">
      <c r="B23" s="1" t="s">
        <v>44</v>
      </c>
      <c r="C23" s="1" t="s">
        <v>45</v>
      </c>
      <c r="D23" s="26">
        <v>1523.59</v>
      </c>
      <c r="E23" s="26">
        <v>1226.47</v>
      </c>
      <c r="F23" s="27">
        <v>1117.69</v>
      </c>
      <c r="G23" s="10">
        <v>2400</v>
      </c>
      <c r="H23" s="11">
        <v>1264.29</v>
      </c>
      <c r="I23" s="12">
        <v>1875</v>
      </c>
      <c r="J23" s="13">
        <f t="shared" si="4"/>
        <v>-525</v>
      </c>
      <c r="K23" s="15">
        <f t="shared" si="5"/>
        <v>-0.21875</v>
      </c>
    </row>
    <row r="24" spans="1:11" x14ac:dyDescent="0.35">
      <c r="B24" s="1" t="s">
        <v>46</v>
      </c>
      <c r="C24" s="1" t="s">
        <v>47</v>
      </c>
      <c r="D24" s="26">
        <v>4272.46</v>
      </c>
      <c r="E24" s="26">
        <v>3481.59</v>
      </c>
      <c r="F24" s="27">
        <v>3521.36</v>
      </c>
      <c r="G24" s="10">
        <v>3960</v>
      </c>
      <c r="H24" s="11">
        <v>2673.8</v>
      </c>
      <c r="I24" s="12">
        <v>3900</v>
      </c>
      <c r="J24" s="13">
        <f t="shared" si="4"/>
        <v>-60</v>
      </c>
      <c r="K24" s="15">
        <f t="shared" si="5"/>
        <v>-1.5151515151515152E-2</v>
      </c>
    </row>
    <row r="25" spans="1:11" x14ac:dyDescent="0.35">
      <c r="B25" s="1" t="s">
        <v>48</v>
      </c>
      <c r="C25" s="1" t="s">
        <v>49</v>
      </c>
      <c r="D25" s="26">
        <v>814.4</v>
      </c>
      <c r="E25" s="26">
        <v>1015.8</v>
      </c>
      <c r="F25" s="27">
        <v>993.59</v>
      </c>
      <c r="G25" s="10">
        <v>1300</v>
      </c>
      <c r="H25" s="11">
        <v>817.18</v>
      </c>
      <c r="I25" s="12">
        <v>1100</v>
      </c>
      <c r="J25" s="13">
        <f t="shared" si="4"/>
        <v>-200</v>
      </c>
      <c r="K25" s="15">
        <f t="shared" si="5"/>
        <v>-0.15384615384615385</v>
      </c>
    </row>
    <row r="26" spans="1:11" x14ac:dyDescent="0.35">
      <c r="B26" s="1" t="s">
        <v>50</v>
      </c>
      <c r="C26" s="1" t="s">
        <v>51</v>
      </c>
      <c r="D26" s="26">
        <v>454.64</v>
      </c>
      <c r="E26" s="26">
        <v>456.73</v>
      </c>
      <c r="F26" s="27">
        <v>454.89</v>
      </c>
      <c r="G26" s="10">
        <v>500</v>
      </c>
      <c r="H26" s="11">
        <v>337.01</v>
      </c>
      <c r="I26" s="12">
        <v>500</v>
      </c>
      <c r="J26" s="13">
        <f t="shared" si="4"/>
        <v>0</v>
      </c>
      <c r="K26" s="15">
        <f t="shared" si="5"/>
        <v>0</v>
      </c>
    </row>
    <row r="27" spans="1:11" ht="18.600000000000001" thickBot="1" x14ac:dyDescent="0.4">
      <c r="C27" s="1" t="s">
        <v>52</v>
      </c>
      <c r="D27" s="28">
        <v>9693.4699999999993</v>
      </c>
      <c r="E27" s="28">
        <f>SUM(E22:E26)</f>
        <v>8531.19</v>
      </c>
      <c r="F27" s="29">
        <v>8307.41</v>
      </c>
      <c r="G27" s="18">
        <v>10380</v>
      </c>
      <c r="H27" s="25">
        <v>7137.9800000000005</v>
      </c>
      <c r="I27" s="20">
        <f>SUM(I22:I26)</f>
        <v>10285</v>
      </c>
      <c r="J27" s="21">
        <f t="shared" si="4"/>
        <v>-95</v>
      </c>
      <c r="K27" s="22">
        <f t="shared" si="5"/>
        <v>-9.1522157996146436E-3</v>
      </c>
    </row>
    <row r="29" spans="1:11" x14ac:dyDescent="0.35">
      <c r="A29" s="1" t="s">
        <v>53</v>
      </c>
      <c r="C29" s="1" t="s">
        <v>54</v>
      </c>
    </row>
    <row r="30" spans="1:11" x14ac:dyDescent="0.35">
      <c r="B30" s="1" t="s">
        <v>55</v>
      </c>
      <c r="C30" s="1" t="s">
        <v>56</v>
      </c>
      <c r="D30" s="9">
        <v>0</v>
      </c>
      <c r="E30" s="9">
        <v>0</v>
      </c>
      <c r="F30" s="9">
        <v>0</v>
      </c>
      <c r="G30" s="10">
        <v>100</v>
      </c>
      <c r="H30" s="12">
        <v>0</v>
      </c>
      <c r="I30" s="30"/>
      <c r="J30" s="13">
        <f t="shared" ref="J30:J34" si="6">I30-G30</f>
        <v>-100</v>
      </c>
      <c r="K30" s="15" t="str">
        <f t="shared" ref="K30:K34" si="7">(IF(I30=0,"",J30/G30))</f>
        <v/>
      </c>
    </row>
    <row r="31" spans="1:11" x14ac:dyDescent="0.35">
      <c r="B31" s="1" t="s">
        <v>57</v>
      </c>
      <c r="C31" s="1" t="s">
        <v>58</v>
      </c>
      <c r="D31" s="9">
        <v>7212</v>
      </c>
      <c r="E31" s="9">
        <v>7212</v>
      </c>
      <c r="F31" s="9">
        <v>7500</v>
      </c>
      <c r="G31" s="10">
        <v>7500</v>
      </c>
      <c r="H31" s="11">
        <v>7500</v>
      </c>
      <c r="I31" s="31">
        <v>7500</v>
      </c>
      <c r="J31" s="13">
        <f t="shared" si="6"/>
        <v>0</v>
      </c>
      <c r="K31" s="15">
        <f t="shared" si="7"/>
        <v>0</v>
      </c>
    </row>
    <row r="32" spans="1:11" x14ac:dyDescent="0.35">
      <c r="B32" s="1" t="s">
        <v>59</v>
      </c>
      <c r="C32" s="1" t="s">
        <v>60</v>
      </c>
      <c r="D32" s="9">
        <v>13188</v>
      </c>
      <c r="E32" s="9">
        <v>13188</v>
      </c>
      <c r="F32" s="9">
        <v>13188</v>
      </c>
      <c r="G32" s="10">
        <v>13200</v>
      </c>
      <c r="H32" s="11">
        <v>13188</v>
      </c>
      <c r="I32" s="31">
        <v>13200</v>
      </c>
      <c r="J32" s="13">
        <f t="shared" si="6"/>
        <v>0</v>
      </c>
      <c r="K32" s="15">
        <f t="shared" si="7"/>
        <v>0</v>
      </c>
    </row>
    <row r="33" spans="1:11" x14ac:dyDescent="0.35">
      <c r="B33" s="1" t="s">
        <v>61</v>
      </c>
      <c r="C33" s="1" t="s">
        <v>62</v>
      </c>
      <c r="D33" s="9">
        <v>0</v>
      </c>
      <c r="E33" s="9">
        <v>0</v>
      </c>
      <c r="F33" s="9">
        <v>0</v>
      </c>
      <c r="G33" s="10">
        <v>250</v>
      </c>
      <c r="H33" s="11">
        <v>0</v>
      </c>
      <c r="I33" s="30"/>
      <c r="J33" s="13">
        <f t="shared" si="6"/>
        <v>-250</v>
      </c>
      <c r="K33" s="15" t="str">
        <f t="shared" si="7"/>
        <v/>
      </c>
    </row>
    <row r="34" spans="1:11" ht="18.600000000000001" thickBot="1" x14ac:dyDescent="0.4">
      <c r="C34" s="1" t="s">
        <v>63</v>
      </c>
      <c r="D34" s="24">
        <v>20400</v>
      </c>
      <c r="E34" s="24">
        <v>20400</v>
      </c>
      <c r="F34" s="24">
        <v>20688</v>
      </c>
      <c r="G34" s="18">
        <v>21050</v>
      </c>
      <c r="H34" s="25">
        <v>20688</v>
      </c>
      <c r="I34" s="32">
        <f>SUM(I30:I33)</f>
        <v>20700</v>
      </c>
      <c r="J34" s="21">
        <f t="shared" si="6"/>
        <v>-350</v>
      </c>
      <c r="K34" s="22">
        <f t="shared" si="7"/>
        <v>-1.66270783847981E-2</v>
      </c>
    </row>
    <row r="36" spans="1:11" x14ac:dyDescent="0.35">
      <c r="A36" s="1" t="s">
        <v>64</v>
      </c>
      <c r="C36" s="1" t="s">
        <v>65</v>
      </c>
    </row>
    <row r="37" spans="1:11" x14ac:dyDescent="0.35">
      <c r="B37" s="1" t="s">
        <v>66</v>
      </c>
      <c r="C37" s="1" t="s">
        <v>67</v>
      </c>
      <c r="D37" s="9">
        <v>1248</v>
      </c>
      <c r="E37" s="9">
        <v>1248</v>
      </c>
      <c r="F37" s="9">
        <v>1890.73</v>
      </c>
      <c r="G37" s="10">
        <v>3000</v>
      </c>
      <c r="H37" s="11">
        <v>2649.64</v>
      </c>
      <c r="I37" s="12">
        <v>3000</v>
      </c>
      <c r="J37" s="13">
        <f t="shared" ref="J37:J44" si="8">I37-G37</f>
        <v>0</v>
      </c>
      <c r="K37" s="15">
        <f t="shared" ref="K37:K45" si="9">(IF(I37=0,"",J37/G37))</f>
        <v>0</v>
      </c>
    </row>
    <row r="38" spans="1:11" x14ac:dyDescent="0.35">
      <c r="B38" s="1" t="s">
        <v>68</v>
      </c>
      <c r="C38" s="1" t="s">
        <v>69</v>
      </c>
      <c r="D38" s="9">
        <v>269</v>
      </c>
      <c r="E38" s="9">
        <v>1652</v>
      </c>
      <c r="F38" s="9">
        <v>0</v>
      </c>
      <c r="G38" s="10">
        <v>500</v>
      </c>
      <c r="H38" s="11">
        <v>480</v>
      </c>
      <c r="I38" s="23"/>
      <c r="J38" s="13">
        <f t="shared" si="8"/>
        <v>-500</v>
      </c>
      <c r="K38" s="15" t="str">
        <f t="shared" si="9"/>
        <v/>
      </c>
    </row>
    <row r="39" spans="1:11" x14ac:dyDescent="0.35">
      <c r="B39" s="1" t="s">
        <v>70</v>
      </c>
      <c r="C39" s="1" t="s">
        <v>71</v>
      </c>
      <c r="D39" s="9">
        <v>0</v>
      </c>
      <c r="E39" s="9">
        <v>0</v>
      </c>
      <c r="F39" s="9">
        <v>136</v>
      </c>
      <c r="G39" s="10">
        <v>100</v>
      </c>
      <c r="H39" s="11">
        <v>0</v>
      </c>
      <c r="I39" s="23"/>
      <c r="J39" s="13">
        <f t="shared" si="8"/>
        <v>-100</v>
      </c>
      <c r="K39" s="15" t="str">
        <f t="shared" si="9"/>
        <v/>
      </c>
    </row>
    <row r="40" spans="1:11" x14ac:dyDescent="0.35">
      <c r="B40" s="1" t="s">
        <v>72</v>
      </c>
      <c r="C40" s="1" t="s">
        <v>73</v>
      </c>
      <c r="D40" s="9">
        <v>2064.4499999999998</v>
      </c>
      <c r="E40" s="9">
        <v>2596.0100000000002</v>
      </c>
      <c r="F40" s="9">
        <v>1581.75</v>
      </c>
      <c r="G40" s="10">
        <v>1500</v>
      </c>
      <c r="H40" s="11">
        <v>1778.45</v>
      </c>
      <c r="I40" s="23"/>
      <c r="J40" s="13">
        <f t="shared" si="8"/>
        <v>-1500</v>
      </c>
      <c r="K40" s="15" t="str">
        <f t="shared" si="9"/>
        <v/>
      </c>
    </row>
    <row r="41" spans="1:11" x14ac:dyDescent="0.35">
      <c r="B41" s="1" t="s">
        <v>74</v>
      </c>
      <c r="C41" s="1" t="s">
        <v>75</v>
      </c>
      <c r="D41" s="9">
        <v>167</v>
      </c>
      <c r="E41" s="9">
        <v>996</v>
      </c>
      <c r="F41" s="9">
        <v>687.15</v>
      </c>
      <c r="G41" s="10">
        <v>800</v>
      </c>
      <c r="H41" s="11">
        <v>135</v>
      </c>
      <c r="I41" s="23"/>
      <c r="J41" s="13">
        <f t="shared" si="8"/>
        <v>-800</v>
      </c>
      <c r="K41" s="15" t="str">
        <f t="shared" si="9"/>
        <v/>
      </c>
    </row>
    <row r="42" spans="1:11" x14ac:dyDescent="0.35">
      <c r="B42" s="1" t="s">
        <v>76</v>
      </c>
      <c r="C42" s="1" t="s">
        <v>77</v>
      </c>
      <c r="D42" s="9">
        <v>4224.4399999999996</v>
      </c>
      <c r="E42" s="9">
        <v>1175.0999999999999</v>
      </c>
      <c r="F42" s="9">
        <v>688.74</v>
      </c>
      <c r="G42" s="10">
        <v>1500</v>
      </c>
      <c r="H42" s="11">
        <v>2839.77</v>
      </c>
      <c r="I42" s="23"/>
      <c r="J42" s="13">
        <f t="shared" si="8"/>
        <v>-1500</v>
      </c>
      <c r="K42" s="15" t="str">
        <f t="shared" si="9"/>
        <v/>
      </c>
    </row>
    <row r="43" spans="1:11" x14ac:dyDescent="0.35">
      <c r="B43" s="1" t="s">
        <v>78</v>
      </c>
      <c r="C43" s="1" t="s">
        <v>79</v>
      </c>
      <c r="D43" s="9">
        <v>2558.9699999999998</v>
      </c>
      <c r="E43" s="9">
        <v>3009.31</v>
      </c>
      <c r="F43" s="9">
        <v>3965.98</v>
      </c>
      <c r="G43" s="10">
        <v>8750</v>
      </c>
      <c r="H43" s="11">
        <v>3809.26</v>
      </c>
      <c r="I43" s="33">
        <v>8750</v>
      </c>
      <c r="J43" s="13">
        <f t="shared" si="8"/>
        <v>0</v>
      </c>
      <c r="K43" s="15">
        <f t="shared" si="9"/>
        <v>0</v>
      </c>
    </row>
    <row r="44" spans="1:11" x14ac:dyDescent="0.35">
      <c r="C44" s="1" t="s">
        <v>80</v>
      </c>
      <c r="D44" s="34">
        <v>10531.859999999999</v>
      </c>
      <c r="E44" s="34">
        <v>10676.42</v>
      </c>
      <c r="F44" s="34">
        <v>8950.35</v>
      </c>
      <c r="G44" s="35">
        <v>16150</v>
      </c>
      <c r="H44" s="36">
        <v>11692.12</v>
      </c>
      <c r="I44" s="37">
        <f>SUM(I37:I43)</f>
        <v>11750</v>
      </c>
      <c r="J44" s="38">
        <f t="shared" si="8"/>
        <v>-4400</v>
      </c>
      <c r="K44" s="39">
        <f t="shared" si="9"/>
        <v>-0.27244582043343651</v>
      </c>
    </row>
    <row r="45" spans="1:11" ht="18.600000000000001" thickBot="1" x14ac:dyDescent="0.4">
      <c r="C45" s="1" t="s">
        <v>81</v>
      </c>
      <c r="D45" s="40">
        <f>SUM(D9,D19,D27,D34,D44)</f>
        <v>170450.19999999998</v>
      </c>
      <c r="E45" s="40">
        <f t="shared" ref="E45:J45" si="10">SUM(E9,E19,E27,E34,E44)</f>
        <v>177259.63000000003</v>
      </c>
      <c r="F45" s="40">
        <f t="shared" si="10"/>
        <v>171668.24000000002</v>
      </c>
      <c r="G45" s="41">
        <f t="shared" si="10"/>
        <v>242334</v>
      </c>
      <c r="H45" s="42">
        <f t="shared" si="10"/>
        <v>134925.73000000001</v>
      </c>
      <c r="I45" s="43">
        <f>SUM(I9,I19,I27,I34,I44)</f>
        <v>248573</v>
      </c>
      <c r="J45" s="44">
        <f t="shared" si="10"/>
        <v>6239</v>
      </c>
      <c r="K45" s="45">
        <f t="shared" si="9"/>
        <v>2.5745458747018578E-2</v>
      </c>
    </row>
    <row r="46" spans="1:11" ht="18.600000000000001" thickTop="1" x14ac:dyDescent="0.35"/>
  </sheetData>
  <conditionalFormatting sqref="J1:K1048576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scale="69" fitToHeight="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Police</vt:lpstr>
      <vt:lpstr>Police!Print_Area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2023-09-12T19:23:25Z</dcterms:created>
  <dcterms:modified xsi:type="dcterms:W3CDTF">2023-09-12T19:23:26Z</dcterms:modified>
</cp:coreProperties>
</file>